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436" windowWidth="9276" windowHeight="1176"/>
  </bookViews>
  <sheets>
    <sheet name="МБТ 2020-2021" sheetId="1" r:id="rId1"/>
  </sheets>
  <definedNames>
    <definedName name="_xlnm.Print_Area" localSheetId="0">'МБТ 2020-2021'!$C$1:$AO$107</definedName>
  </definedNames>
  <calcPr calcId="145621"/>
</workbook>
</file>

<file path=xl/calcChain.xml><?xml version="1.0" encoding="utf-8"?>
<calcChain xmlns="http://schemas.openxmlformats.org/spreadsheetml/2006/main">
  <c r="AN6" i="1" l="1"/>
  <c r="AO6" i="1"/>
  <c r="AO66" i="1"/>
  <c r="AN66" i="1"/>
  <c r="AN33" i="1"/>
  <c r="AO33" i="1"/>
  <c r="AN35" i="1"/>
  <c r="AO35" i="1"/>
  <c r="AN27" i="1"/>
  <c r="AO27" i="1"/>
  <c r="AN23" i="1"/>
  <c r="AO23" i="1"/>
  <c r="AN9" i="1"/>
  <c r="AO9" i="1"/>
  <c r="AN11" i="1"/>
  <c r="AO11" i="1"/>
  <c r="AN105" i="1"/>
  <c r="AO105" i="1"/>
  <c r="AM95" i="1"/>
  <c r="AM74" i="1" s="1"/>
  <c r="AO95" i="1"/>
  <c r="AO74" i="1" s="1"/>
  <c r="AN95" i="1"/>
  <c r="AN74" i="1" s="1"/>
  <c r="AN107" i="1" s="1"/>
  <c r="AN82" i="1"/>
  <c r="AO82" i="1"/>
  <c r="AO107" i="1" l="1"/>
  <c r="AM107" i="1"/>
  <c r="AM105" i="1"/>
  <c r="AM85" i="1" l="1"/>
  <c r="AM84" i="1"/>
  <c r="AM82" i="1" l="1"/>
  <c r="AM66" i="1" l="1"/>
  <c r="AG74" i="1" l="1"/>
  <c r="AH74" i="1"/>
  <c r="AI74" i="1"/>
  <c r="AJ74" i="1"/>
  <c r="AK74" i="1"/>
  <c r="AL74" i="1"/>
  <c r="AF63" i="1" l="1"/>
  <c r="AF8" i="1" l="1"/>
  <c r="AF18" i="1"/>
  <c r="AF25" i="1"/>
  <c r="AF75" i="1" l="1"/>
  <c r="AF74" i="1" s="1"/>
  <c r="AF31" i="1" l="1"/>
  <c r="AF30" i="1"/>
  <c r="AF29" i="1"/>
  <c r="AF22" i="1"/>
  <c r="AF21" i="1"/>
  <c r="AG23" i="1" l="1"/>
  <c r="AH23" i="1"/>
  <c r="AI23" i="1"/>
  <c r="AJ23" i="1"/>
  <c r="AK23" i="1"/>
  <c r="AL23" i="1"/>
  <c r="AM23" i="1"/>
  <c r="AG35" i="1"/>
  <c r="AG33" i="1" s="1"/>
  <c r="AH35" i="1"/>
  <c r="AH33" i="1" s="1"/>
  <c r="AI35" i="1"/>
  <c r="AI33" i="1" s="1"/>
  <c r="AJ35" i="1"/>
  <c r="AJ33" i="1" s="1"/>
  <c r="AK35" i="1"/>
  <c r="AK33" i="1" s="1"/>
  <c r="AL35" i="1"/>
  <c r="AL33" i="1" s="1"/>
  <c r="AM35" i="1"/>
  <c r="AM33" i="1" s="1"/>
  <c r="AG11" i="1"/>
  <c r="AG9" i="1" s="1"/>
  <c r="AH11" i="1"/>
  <c r="AH9" i="1" s="1"/>
  <c r="AI11" i="1"/>
  <c r="AI9" i="1" s="1"/>
  <c r="AJ11" i="1"/>
  <c r="AJ9" i="1" s="1"/>
  <c r="AK11" i="1"/>
  <c r="AK9" i="1" s="1"/>
  <c r="AL11" i="1"/>
  <c r="AL9" i="1" s="1"/>
  <c r="AM11" i="1"/>
  <c r="AM9" i="1" s="1"/>
  <c r="AG27" i="1"/>
  <c r="AH27" i="1"/>
  <c r="AI27" i="1"/>
  <c r="AJ27" i="1"/>
  <c r="AK27" i="1"/>
  <c r="AL27" i="1"/>
  <c r="AM27" i="1"/>
  <c r="AM6" i="1" l="1"/>
  <c r="AI6" i="1"/>
  <c r="AL6" i="1"/>
  <c r="AL107" i="1" s="1"/>
  <c r="AJ6" i="1"/>
  <c r="AJ107" i="1" s="1"/>
  <c r="AH6" i="1"/>
  <c r="AH107" i="1" s="1"/>
  <c r="AK6" i="1"/>
  <c r="AK107" i="1" s="1"/>
  <c r="AG6" i="1"/>
  <c r="AG107" i="1" s="1"/>
  <c r="AI107" i="1"/>
  <c r="AF35" i="1"/>
  <c r="AF23" i="1" l="1"/>
  <c r="AF41" i="1"/>
  <c r="AF50" i="1"/>
  <c r="AF45" i="1" s="1"/>
  <c r="AF11" i="1"/>
  <c r="AF9" i="1" s="1"/>
  <c r="AF33" i="1"/>
  <c r="AF27" i="1"/>
  <c r="AF6" i="1" l="1"/>
  <c r="AF62" i="1" s="1"/>
  <c r="AF107" i="1" l="1"/>
</calcChain>
</file>

<file path=xl/sharedStrings.xml><?xml version="1.0" encoding="utf-8"?>
<sst xmlns="http://schemas.openxmlformats.org/spreadsheetml/2006/main" count="157" uniqueCount="99">
  <si>
    <t>из них:</t>
  </si>
  <si>
    <t>в том числе на:</t>
  </si>
  <si>
    <t xml:space="preserve"> -оплату труда работников </t>
  </si>
  <si>
    <t xml:space="preserve"> -учебники и учебные пособия, технические средства обучения, расходные материалы и хозяйственные нужды</t>
  </si>
  <si>
    <t xml:space="preserve"> - предоставление гражданам субсидий на оплату жилого помещения и коммунальных услуг</t>
  </si>
  <si>
    <t xml:space="preserve"> -обеспечение предоставления гражданам субсидий на оплату жилого помещения и коммунальных услуг</t>
  </si>
  <si>
    <t xml:space="preserve"> -приобретение учебников и учебных пособий, средств обучения, игр, игрушек</t>
  </si>
  <si>
    <t xml:space="preserve">Иные межбюджетные транcферты в форме дотаций, предоставляемые из бюджета Московской области бюджетам муниципальных образований Московской области, на 2014 год </t>
  </si>
  <si>
    <t>Субсидии бюджетам муниципальных образований Московской области 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 на 2014 год</t>
  </si>
  <si>
    <t xml:space="preserve">III. Субсидии, предоставляемые из бюджета Московской области бюджету города Лыткарино  на 2014 год - всего:  </t>
  </si>
  <si>
    <t xml:space="preserve">II.Иные межбюджетные трансферты, предоставляемые из бюджета Московской области бюджету города Лыткарино  на 2014 год - всего:  </t>
  </si>
  <si>
    <t xml:space="preserve"> Межбюджетные трансферты, предоставляемые из бюджета Московской области бюджету города Лыткарино на 2014 год - всего:</t>
  </si>
  <si>
    <t>Субсидии из бюджета Московской области бюджетам муниципальных образований Московской области на внедрение современных образовательных технологий на 2014 год</t>
  </si>
  <si>
    <t>Субсидии из бюджета Московской области бюджетам муниципальных образований Московской области на капитальные вложения в объекты водоснабжения и водоотведения</t>
  </si>
  <si>
    <t>Субсидии  из бюджета Московской области бюджетам муниципальных образований Московской области на софинансирование мероприятий по проектированию и строительству физкультурно-оздоровительных комплексов с крытым катком на период 2014-2015 гг.</t>
  </si>
  <si>
    <t>Субсидии из бюджета Московской области бюджетам муниципальных образований Московской области на мероприятия по проведению капитального, текущего ремонта, ремонта и установке ограждений, ремонта кровель, замену оконных конструкций, выполнению противопожарных мероприятий в муниципальных общеобразовательных организациях  на 2014 год</t>
  </si>
  <si>
    <t>Субсидии из бюджета Московской области бюджетам муниципальных образований Московской области на повышение заработной платы работников муниципальных учреждений в сферах образования, культуры, физической культуры и спорта с 1 мая 2014 года и с 1 сентября 2014 года.</t>
  </si>
  <si>
    <t xml:space="preserve"> Субсидии из бюджета Московской области бюджетам муниципальных образований Московской области на мероприятия по сохранению объектов культурного наследия, находящегося в собственности муниципальных образований Московской области, на 2014 год -  Усадьба "Лыткарино": главный дом, г. Лыткарино (МУК МО  "Лыткаринский историко-краеведческий музей") </t>
  </si>
  <si>
    <t>Субсидии из бюджета Московской области бюджетам муниципальных образований Московской области на мероприятия по организации отдыха детей в каникулярное время на 2014 год.</t>
  </si>
  <si>
    <t>Субсидии бюджетам муниципальных образований Московской области на закупку оборудования для общеобразовательных организаций муниципальных образований Московской области - победителей областного конкурса на присвоение статуса Региональной инновационной площадки Московской области</t>
  </si>
  <si>
    <t>Иные межбюджетные транcферты, предоставляемые из бюджета Московской области бюджетам муниципальных образований Московской области, на реализацию дополнительных мероприятий по развитию жилищно-коммунального хозяйства и социально-культурной сферы на 2014 год - приобретение оборудования и монтаж тренировочного комплекса "полоса препятствий" в Муниципальном бюджетном общеобразовательном учреждении гимназия №7 города Лыткарино. (п.1040)</t>
  </si>
  <si>
    <t>Субсидии из бюджета Московской области  бюджетам муниципальных образований на благоустройство территорий муниципальных образований Московской области в части защиты территорий муниципальных образований Московской области от неблагоприятного воздействия безнадзорных животных</t>
  </si>
  <si>
    <t>Субсидии из бюджета Московской области бюджетам муниципальных образований Московской области на модернизацию региональных систем дошкольного образования в рамках подпрограммы "Развитие дошкольного, общего и дополнительного образования детей" государственной программы Российской Федерации "Развитие образования" на 2013-2020 годы"  - софинансирование мероприятий по проектированию и строительству дошкольных образовательных организаций за счет средств, полученных из федерального бюджета  (г.Лыткарино, ул.Спортивная, д.3А, детское дошкольное учреждение на 140 мест (ПИР и строительство))</t>
  </si>
  <si>
    <t>Субсидии из бюджета Московской области бюджетам муниципальных образований Московской области на проектирование и строительство объектов дошкольного образования за счет средств бюджета Московской области (г.Лыткарино, ул.Спортивная, д.3А, детское дошкольное учреждение на 140 мест (ПИР и строительство))</t>
  </si>
  <si>
    <t>Субсидии из бюджета Московской области  бюджетам муниципальных образований Московской области на приобретение техники для нужд коммунального хозяйства</t>
  </si>
  <si>
    <t>Субсидии из бюджета Московской области бюджетам муниципальных образований Московской области на реализацию подпрограммы "Обеспечение жильём молодых семей " Государственной программы Московской области  "Жилище" за счет средств бюджета Московской области на 2014 год</t>
  </si>
  <si>
    <t xml:space="preserve"> Субсидии из бюджета Московской области бюджетам муниципальных образований Московской области на реализацию подпрограммы  "Обеспечение жильем молодых семей" федеральной целевой программы "Жилище" на 2011-2015 годы за счет средств, перечисленных из федерального бюджета в 2014 году, на 2014 год</t>
  </si>
  <si>
    <t xml:space="preserve"> -выплату компенсации родительской платы за присмотр и уход за детьми, осваивающими образовательные программы дошкольного образования в организациях  Московской области, осуществляющих образовательную деятельность</t>
  </si>
  <si>
    <t xml:space="preserve"> -оплату банковских и почтовых услуг по перечислению компенсации родительской платы за присмотр и уход за детьми, осваивающими образовательные программы дошкольного образования в организациях  Московской области, осуществляющих образовательную деятельность</t>
  </si>
  <si>
    <t>педагогических работников</t>
  </si>
  <si>
    <t xml:space="preserve"> -оплату труда </t>
  </si>
  <si>
    <t xml:space="preserve">Направление расходования средств межбюджетных трансфертов </t>
  </si>
  <si>
    <t xml:space="preserve"> -оплату труда работников, осуществляющих работу по обеспечению выплаты компенсации родительской платы за присмотр и уход за детьми, осваивающими образовательные программы дошкольного образования в организациях  Московской области, осуществляющих образовательную деятельность</t>
  </si>
  <si>
    <t xml:space="preserve"> - оплату услуг по неограниченному широкополосному круглосуточному доступу к информационно-телекоммуникационной сети «Интернет» муниципальных общеобразовательных организаций в Московской области, реализующих основные общеобразовательные программы в части обучения детей-инвалидов на дому с использованием дистанционных образовательных технологий</t>
  </si>
  <si>
    <t xml:space="preserve"> учебно-вспомогательного персонала </t>
  </si>
  <si>
    <t>прочего персонала</t>
  </si>
  <si>
    <t>административно-хозяйственных, учебно-вспомогательных и иных работников</t>
  </si>
  <si>
    <t xml:space="preserve"> -оплату труда работников</t>
  </si>
  <si>
    <t>2019 год</t>
  </si>
  <si>
    <t xml:space="preserve"> </t>
  </si>
  <si>
    <t>Субсидии бюджетам муниципальных образований Московской области на мероприятия по организации отдыха детей в каникулярное время на 2019 год</t>
  </si>
  <si>
    <t>Субвенции бюджетам муниципальных районов и городских округов Московской области для осуществления государственных полномочий Московской области в области земельных отношений на 2019 год</t>
  </si>
  <si>
    <t>Субсидии бюджетам муниципальных образований Московской области на софинансирование расходов, связанных с  предоставлением доступа к электронным сервисам цифровой инфраструктуры в сфере жилищно-коммунального хозяйства  на плановый период 2020 и 2021 годов</t>
  </si>
  <si>
    <t>Субвенции бюджетам муниципальных районов и городских округов Московской области для осуществления переданных  государственных полномочий в соответствии с Законом Московской области №107/2014-ОЗ «О наделении органов местного самоуправления муниципальных образований Московской области отдельными  государственными полномочиями Московской области», на плановый период 2020 и 2021 годов</t>
  </si>
  <si>
    <t>Субсидии бюджетам муниципальных образований Московской области на капитальные вложения в общеобразовательные организации в целях обеспечения односменного режима обучения - реконструкция здания МС(К)ОУ специальной (коррекционной) общеобразовательной школы N 8 для детей с ОВЗ на 216 мест, г.о. Лыткарино, ул. Пионерская, д. 12б (ПИР и строительство)  на плановый период 2020 и 2021 годов</t>
  </si>
  <si>
    <t>за счет средств бюджета Московской области</t>
  </si>
  <si>
    <t xml:space="preserve">за счет средств федерального  бюджета </t>
  </si>
  <si>
    <t xml:space="preserve"> - расходы на выплату компенсаций работникам, привлекаемым к проведению государственной итоговой аттестации в пунктах проведения экзаменов </t>
  </si>
  <si>
    <t>в том числе: осуществление полномочий по обеспечению жильём отдельных категорий граждан, установленных Федеральным законом 
от 24 ноября 1995 года № 181-ФЗ «О социальной защите инвалидов в Российской Федерации»</t>
  </si>
  <si>
    <t>Сумма
(тыс.руб.)</t>
  </si>
  <si>
    <t>Субсидии бюджетам муниципальных образований Московской области на сокращение доли загрязненных сточных вод на 2020 год и на плановый период 2021 и 2022 годов</t>
  </si>
  <si>
    <t>Субсидии бюджетам муниципальных образований Московской области на софинансирование работ по капитальному ремонту и ремонту автомобильных дорог общего пользования местного значения на 2020 год и на плановый период 2021 и 2022 годов</t>
  </si>
  <si>
    <t>Субсидии бюджетам муниципальных образований Московской области на предоставление доступа к электронным сервисам цифровой инфраструктуры в сфере жилищно-коммунального хозяйства на 2020 год и на плановый период 2021 и 2022 годов</t>
  </si>
  <si>
    <t>Субсидии бюджетам муниципальных образований Московской области на дооснащение материально-техническими средствами -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услуг, на 2020 год и на плановый период 2021 и 2022 годов</t>
  </si>
  <si>
    <t>Субсидии бюджетам муниципальных образований Московской области на 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сеть Интернет на 2020 год и на плановый период 2021 и 2022 годов</t>
  </si>
  <si>
    <t>Субсидии бюджетам муниципальных образований Московской области на организацию деятельности многофункциональных центров предоставления государственных и муниципальных услуг, действующих на территории Московской области, по реализации мероприятий, направленных на повышение уровня удовлетворенности граждан качеством предоставления государственных и муниципальных услуг, на 2020 год и на плановый период 2021 и 2022 годов</t>
  </si>
  <si>
    <t>Субсидии бюджетам муниципальных образований Московской области на ремонт подъездов в многоквартирных домах на 2020 год и на плановый период 2021 и 2022 годов</t>
  </si>
  <si>
    <t>Субсидии бюджетам муниципальных образований Московской области на устройство и капитальный ремонт электросетевого хозяйства, систем наружного освещения в рамках реализации проекта «Светлый город» на 2020 год и на плановый период 2021 и 2022 годов</t>
  </si>
  <si>
    <t>Субсидии бюджетам муниципальных образований Московской области на капитальные вложения в общеобразовательные организации в целях обеспечения односменного режима обучения на 2020 год и на плановый период 2021 и 2022 годов</t>
  </si>
  <si>
    <t>Иные межбюджетные транcферты, предоставляемые из бюджета Московской области бюджетам муниципальных образований Московской области на проведение капитального ремонта и (или) оснащение оборудованием муниципальных дошкольных образовательных организаций в Московской области - проведение капитального ремонта МДОУ №21 "Росинка" по адресу: г.о.Лыткарино, квартал 3а, д.14</t>
  </si>
  <si>
    <t>Субсидии бюджетам муниципальных образований Московской области на реализацию мероприятий по улучшению жилищных условий многодетных семей на 2020 год и на плановый период 2021 и 2022 годов</t>
  </si>
  <si>
    <t>Субсидии бюджетам муниципальных образований Московской области 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 на 2020 год и на плановый период 2021 и 2022 годов</t>
  </si>
  <si>
    <t>Субсидии бюджетам муниципальных образований Московской области на мероприятия по созданию в муниципальных образовательных организациях: дошкольных, общеобразовательных, 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образования, на 2020 год и на плановый период 2021 и 2022 годов</t>
  </si>
  <si>
    <t>Субсидии бюджетам муниципальных образований Московской области на внедрение целевой модели цифровой образовательной среды в общеобразовательных организациях и профессиональных образовательных организациях на 2020 год и на плановый период 2021 и 2022 годов</t>
  </si>
  <si>
    <t>Субсидии бюджетам муниципальных образований Московской области на оснащение планшетными компьютерами общеобразовательных организаций в Московской области на 2020 год и на плановый период 2021 и 2022 годов</t>
  </si>
  <si>
    <t>Субсидии бюджетам муниципальных образований Московской области на реализацию программ формирования современной городской среды в части благоустройства общественных территорий на 2020 год и на плановый период 2021 и 2022 годов</t>
  </si>
  <si>
    <t>Субсидии бюджетам муниципальных образований Московской области на создание новых и (или) благоустройство существующих парков культуры и отдыха на 2020 год и на плановый период 2021 и 2022 годов</t>
  </si>
  <si>
    <t>Субсидии бюджетам муниципальных образований Московской области на оснащение мультимедийными проекторами и экранами для мультимедийных проекторов общеобразовательных организаций в Московской области на 2020 год и на плановый период 2021 и 2022 годов</t>
  </si>
  <si>
    <t>Субсидии бюджетам муниципальных образований Московской области на обновление и техническое обслуживание (ремонт) средств (программного обеспечения и оборудования), приобретенных в рамках предоставленной субсидии на внедрение целевой модели цифровой образовательной среды в общеобразовательных организациях и профессиональных образовательных организациях на 2020 год и на плановый период 2021 и 2022 годов</t>
  </si>
  <si>
    <t>Субсидии бюджетам муниципальных образований Московской области на подготовку основания, приобретение и установку плоскостных спортивных сооружений в муниципальных образованиях Московской области на 2020 год и на плановый период 2021 и 2022 годов</t>
  </si>
  <si>
    <t>Субвенции бюджетам муниципальных образований Московской области 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помещений, на 2020 год и на плановый период 2021 и 2022 годов</t>
  </si>
  <si>
    <t>Субвенции бюджетам муниципальных образований Московской области на осуществление первичного воинского учета на территориях, где отсутствуют военные комиссариаты, на 2020 год и на плановый период 2021 и 2022 годов</t>
  </si>
  <si>
    <t>Субвенции бюджетам муниципальных районов и городских округов Московской области из бюджета Московской области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 на 2020 год и на плановый период 2021 и 2022 годов</t>
  </si>
  <si>
    <t>Субвенции бюджетам муниципальных районов и городских округов Московской области 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архивах, на 2020 год и на плановый период 2021 и 2022 годов</t>
  </si>
  <si>
    <t>Субвенции бюджетам муниципальных образований Московской области 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области, на 2020 год и на плановый период 2021 и 2022 годов</t>
  </si>
  <si>
    <t>Субвенции бюджетам муниципальных образований Московской области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обучения, на 2020 год и на плановый период 2021 и 2022 годов</t>
  </si>
  <si>
    <t>Субвенции бюджетам муниципальных районов и городских округов Московской области на организацию предоставления гражданам Российской Федерации, имеющим место жительства в Московской области, субсидий на оплату жилого помещения и коммунальных услуг на 2020 год и на плановый период 2021 и 2022 годов</t>
  </si>
  <si>
    <t>Субвенции бюджетам муниципальных образований Московской области 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деятельность, на 2020 год и на плановый период 2021 и 2022 годов</t>
  </si>
  <si>
    <t>Субвенции из бюджета Московской области бюджетам муниципальных образований Московской области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на 2020 год и на плановый период 2021 и 2022 годов</t>
  </si>
  <si>
    <t>Субвенции бюджетам муниципальных районов и городских округов Московской области на осуществление переданных полномочий Московской области по организации проведения мероприятий по отлову и содержанию безнадзорных животных на 2020 год и на плановый период 2021 и 2022 годов</t>
  </si>
  <si>
    <t>Субвенции бюджетам муниципальных образований Московской области на создание административных комиссий, уполномоченных рассматривать дела об административных правонарушениях в сфере благоустройства, на 2020 год и на плановый период 2021 и 2022 годов</t>
  </si>
  <si>
    <t>Субвенции бюджетам муниципальных образований Московской области на осуществление полномочий по обеспечению жильём отдельных категорий граждан, установленных федеральными законами от 12 января 1995 года № 5-ФЗ «О ветеранах» и от 24 ноября 1995 года № 181-ФЗ «О социальной защите инвалидов в Российской Федерации», на 2020 год и на плановый период 2021 и 2022 годов</t>
  </si>
  <si>
    <t>Субвенции бюджетам муниципальных районов и городских округов Московской области на осуществление государственных полномочий по составлению (изменению) списков кандидатов в присяжные заседатели федеральных судов общей юрисдикции в Российской Федерации, на 2020 год и на плановый период 2021 и 2022 годов</t>
  </si>
  <si>
    <t>Субвенции бюджетам муниципальных районов и городских округов Московской области  для осуществления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доме, на 2020 год и на плановый период 2021 и 2022 годов</t>
  </si>
  <si>
    <t>Субвенции бюджетам муниципальных образований Московской области 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экспертизы, на 2020 год и на плановый период 2021 и 2022 годов</t>
  </si>
  <si>
    <t>Субвенции бюджетам муниципальных районов и городских округов Московской области для осуществления государственных полномочий Московской области в области земельных отношений, на 2020 год и на плановый период 2021 и 2022 годов</t>
  </si>
  <si>
    <t>Субвенции бюджетам муниципальных образований Московской области на проведение Всероссийской переписи населения 2020 года, на 2020 год и на плановый период 2021 и 2022 годов</t>
  </si>
  <si>
    <t xml:space="preserve">II. Субсидии, предоставляемые из бюджета Московской области бюджету города Лыткарино  на 2020 год и на плановый период 2021 и 2022 годов- всего:  </t>
  </si>
  <si>
    <t>Субсидии бюджетам муниципальных образований Московской области на мероприятия по приобретению музыкальных инструментов для муниципальных организаций дополнительного образования сферы культуры Московской областина 2020 год и на плановый период 2021 и 2022 годов</t>
  </si>
  <si>
    <t xml:space="preserve"> Межбюджетные трансферты, предоставляемые из бюджета Московской области бюджету города Лыткарино на 2020 год и на плановый период 2021 и 2022 годов - всего:  </t>
  </si>
  <si>
    <t xml:space="preserve">I. Субвенции, предоставляемые из бюджета Московской области бюджету города Лыткарино  на 2020 год и на плановый период 2021 и 2022 годов - всего:  </t>
  </si>
  <si>
    <t>2020 год</t>
  </si>
  <si>
    <t>2021 год</t>
  </si>
  <si>
    <t>2022 год</t>
  </si>
  <si>
    <t>Приложение 17
к бюджету городского округа Лыткарино на 2020 год
и на плановый период  2021  и  2022 годов</t>
  </si>
  <si>
    <r>
      <t>НАПРАВЛЕНИЕ РАСХОДОВАНИЯ И ОБЪЕМ СРЕДСТВ МЕЖБЮДЖЕТНЫХ ТРАНСФЕРТОВ,  ПРЕДОСТАВЛЯЕМЫХ ИЗ БЮДЖЕТА МОСКОВСКОЙ ОБЛАСТИ БЮДЖЕТУ ГОРОДСКОГО ОКРУГА ЛЫТКАРИНО 
НА</t>
    </r>
    <r>
      <rPr>
        <b/>
        <sz val="14"/>
        <rFont val="Times New Roman Cyr"/>
        <charset val="204"/>
      </rPr>
      <t xml:space="preserve"> 2020 ГОД И НА ПЛАНОВЫЙ ПЕРИОД 2021 И 2022 ГОДОВ</t>
    </r>
  </si>
  <si>
    <t xml:space="preserve">Субсидии бюджетам муниципальных образований Московской области на мероприятия по организации отдыха детей в каникулярное время на 2020 год и на плановый период 2021 и 2022 годов </t>
  </si>
  <si>
    <t xml:space="preserve">III. Иные межбюджетные трансферты, предоставляемые из бюджета Московской области бюджету города Лыткарино  на 2020 год и на плановый период 2021 и 2022 годов - всего:  </t>
  </si>
  <si>
    <t>Субвенции из бюджета Московской области бюджетам муниципальных образований Московской области 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на 2020 год и на плановый период 2021 и 2022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</si>
</sst>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5" x14ac:knownFonts="1">
    <font>
      <sz val="10"/>
      <name val="Arial Cyr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b/>
      <sz val="22"/>
      <name val="Arial Cyr"/>
      <family val="2"/>
      <charset val="204"/>
    </font>
    <font>
      <b/>
      <sz val="18"/>
      <name val="Arial Cyr"/>
      <charset val="204"/>
    </font>
    <font>
      <b/>
      <sz val="30"/>
      <name val="Arial Cyr"/>
      <charset val="204"/>
    </font>
    <font>
      <sz val="30"/>
      <name val="Arial Cyr"/>
      <charset val="204"/>
    </font>
    <font>
      <b/>
      <sz val="36"/>
      <name val="Arial Cyr"/>
      <charset val="204"/>
    </font>
    <font>
      <i/>
      <sz val="30"/>
      <name val="Arial Cyr"/>
      <charset val="204"/>
    </font>
    <font>
      <b/>
      <sz val="48"/>
      <name val="Arial Cyr"/>
      <charset val="204"/>
    </font>
    <font>
      <b/>
      <sz val="36"/>
      <color indexed="60"/>
      <name val="Arial"/>
      <family val="2"/>
    </font>
    <font>
      <sz val="36"/>
      <color indexed="60"/>
      <name val="Arial Cyr"/>
      <charset val="204"/>
    </font>
    <font>
      <b/>
      <sz val="36"/>
      <color indexed="60"/>
      <name val="Arial Cyr"/>
      <charset val="204"/>
    </font>
    <font>
      <sz val="10"/>
      <color indexed="60"/>
      <name val="Arial Cyr"/>
      <charset val="204"/>
    </font>
    <font>
      <b/>
      <sz val="10"/>
      <name val="Arial Cyr"/>
      <charset val="204"/>
    </font>
    <font>
      <b/>
      <sz val="30"/>
      <name val="Arial"/>
      <family val="2"/>
    </font>
    <font>
      <b/>
      <sz val="30"/>
      <color indexed="10"/>
      <name val="Arial Cyr"/>
      <charset val="204"/>
    </font>
    <font>
      <sz val="14"/>
      <name val="Arial Cyr"/>
      <charset val="204"/>
    </font>
    <font>
      <b/>
      <sz val="14"/>
      <name val="Arial Cyr"/>
      <family val="2"/>
      <charset val="204"/>
    </font>
    <font>
      <b/>
      <sz val="14"/>
      <name val="Arial Cyr"/>
      <charset val="204"/>
    </font>
    <font>
      <sz val="13"/>
      <name val="Arial Cyr"/>
      <charset val="204"/>
    </font>
    <font>
      <b/>
      <sz val="13"/>
      <name val="Arial Cyr"/>
      <charset val="204"/>
    </font>
    <font>
      <b/>
      <sz val="15"/>
      <name val="Arial"/>
      <family val="2"/>
    </font>
    <font>
      <sz val="15"/>
      <name val="Arial Cyr"/>
      <charset val="204"/>
    </font>
    <font>
      <b/>
      <sz val="15"/>
      <name val="Arial Cyr"/>
      <charset val="204"/>
    </font>
    <font>
      <b/>
      <sz val="13"/>
      <name val="Arial Cyr"/>
      <family val="2"/>
      <charset val="204"/>
    </font>
    <font>
      <b/>
      <sz val="15"/>
      <name val="Arial"/>
      <family val="2"/>
      <charset val="204"/>
    </font>
    <font>
      <b/>
      <sz val="14"/>
      <name val="Times New Roman Cyr"/>
      <family val="1"/>
      <charset val="204"/>
    </font>
    <font>
      <sz val="16"/>
      <name val="Times New Roman"/>
      <family val="1"/>
      <charset val="204"/>
    </font>
    <font>
      <i/>
      <sz val="14"/>
      <name val="Arial Cyr"/>
      <charset val="204"/>
    </font>
    <font>
      <b/>
      <sz val="16"/>
      <name val="Arial Cyr"/>
      <charset val="204"/>
    </font>
    <font>
      <b/>
      <sz val="14"/>
      <name val="Arial"/>
      <family val="2"/>
      <charset val="204"/>
    </font>
    <font>
      <b/>
      <sz val="14"/>
      <color rgb="FFC00000"/>
      <name val="Arial Cyr"/>
      <charset val="204"/>
    </font>
    <font>
      <b/>
      <sz val="15"/>
      <color rgb="FFC00000"/>
      <name val="Arial Cyr"/>
      <charset val="204"/>
    </font>
    <font>
      <sz val="14"/>
      <color rgb="FFC00000"/>
      <name val="Arial Cyr"/>
      <charset val="204"/>
    </font>
    <font>
      <b/>
      <sz val="13"/>
      <color rgb="FFC00000"/>
      <name val="Arial Cyr"/>
      <charset val="204"/>
    </font>
    <font>
      <sz val="18"/>
      <name val="Arial Cyr"/>
      <charset val="204"/>
    </font>
    <font>
      <b/>
      <sz val="15"/>
      <color rgb="FF0070C0"/>
      <name val="Arial Cyr"/>
      <charset val="204"/>
    </font>
    <font>
      <b/>
      <sz val="14"/>
      <color rgb="FF0070C0"/>
      <name val="Arial Cyr"/>
      <charset val="204"/>
    </font>
    <font>
      <sz val="14"/>
      <color rgb="FF0070C0"/>
      <name val="Arial Cyr"/>
      <charset val="204"/>
    </font>
    <font>
      <i/>
      <sz val="14"/>
      <name val="Arial"/>
      <family val="2"/>
      <charset val="204"/>
    </font>
    <font>
      <i/>
      <sz val="10"/>
      <name val="Arial Cyr"/>
      <charset val="204"/>
    </font>
    <font>
      <b/>
      <sz val="14"/>
      <name val="Times New Roman Cyr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1">
    <xf numFmtId="0" fontId="0" fillId="0" borderId="0" xfId="0"/>
    <xf numFmtId="0" fontId="0" fillId="0" borderId="0" xfId="0" applyBorder="1"/>
    <xf numFmtId="0" fontId="2" fillId="0" borderId="0" xfId="0" applyFont="1"/>
    <xf numFmtId="3" fontId="1" fillId="0" borderId="0" xfId="0" applyNumberFormat="1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/>
    <xf numFmtId="0" fontId="0" fillId="0" borderId="0" xfId="0" applyFont="1" applyBorder="1"/>
    <xf numFmtId="0" fontId="0" fillId="0" borderId="0" xfId="0" applyFont="1" applyBorder="1" applyAlignment="1"/>
    <xf numFmtId="0" fontId="6" fillId="0" borderId="0" xfId="0" applyFont="1" applyBorder="1"/>
    <xf numFmtId="0" fontId="13" fillId="2" borderId="0" xfId="0" applyFont="1" applyFill="1" applyBorder="1"/>
    <xf numFmtId="0" fontId="8" fillId="0" borderId="0" xfId="0" applyFont="1" applyFill="1" applyBorder="1" applyAlignment="1">
      <alignment horizontal="left" vertical="center" indent="10"/>
    </xf>
    <xf numFmtId="0" fontId="5" fillId="0" borderId="0" xfId="0" applyFont="1" applyFill="1" applyBorder="1" applyAlignment="1">
      <alignment horizontal="left" vertical="center" wrapText="1"/>
    </xf>
    <xf numFmtId="0" fontId="14" fillId="0" borderId="0" xfId="0" applyFont="1" applyBorder="1"/>
    <xf numFmtId="164" fontId="12" fillId="2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Border="1"/>
    <xf numFmtId="164" fontId="5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/>
    <xf numFmtId="164" fontId="7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164" fontId="0" fillId="0" borderId="0" xfId="0" applyNumberFormat="1" applyBorder="1"/>
    <xf numFmtId="164" fontId="0" fillId="0" borderId="0" xfId="0" applyNumberFormat="1"/>
    <xf numFmtId="164" fontId="9" fillId="0" borderId="0" xfId="0" applyNumberFormat="1" applyFont="1"/>
    <xf numFmtId="0" fontId="17" fillId="0" borderId="0" xfId="0" applyFont="1"/>
    <xf numFmtId="0" fontId="18" fillId="0" borderId="0" xfId="0" applyFont="1" applyAlignment="1">
      <alignment horizontal="center" wrapText="1"/>
    </xf>
    <xf numFmtId="0" fontId="20" fillId="0" borderId="0" xfId="0" applyFont="1"/>
    <xf numFmtId="0" fontId="21" fillId="0" borderId="0" xfId="0" applyFont="1" applyAlignment="1">
      <alignment horizontal="center" wrapText="1"/>
    </xf>
    <xf numFmtId="0" fontId="21" fillId="0" borderId="0" xfId="0" applyFont="1" applyBorder="1" applyAlignment="1">
      <alignment horizontal="center"/>
    </xf>
    <xf numFmtId="0" fontId="20" fillId="0" borderId="0" xfId="0" applyFont="1" applyBorder="1"/>
    <xf numFmtId="0" fontId="25" fillId="0" borderId="0" xfId="0" applyFont="1" applyAlignment="1">
      <alignment horizontal="center" wrapText="1"/>
    </xf>
    <xf numFmtId="0" fontId="23" fillId="0" borderId="0" xfId="0" applyFont="1"/>
    <xf numFmtId="0" fontId="23" fillId="2" borderId="0" xfId="0" applyFont="1" applyFill="1"/>
    <xf numFmtId="0" fontId="21" fillId="0" borderId="0" xfId="0" applyFont="1" applyFill="1" applyBorder="1" applyAlignment="1">
      <alignment horizontal="center"/>
    </xf>
    <xf numFmtId="0" fontId="20" fillId="0" borderId="0" xfId="0" applyFont="1" applyFill="1" applyBorder="1"/>
    <xf numFmtId="0" fontId="6" fillId="0" borderId="0" xfId="0" applyFont="1" applyFill="1" applyBorder="1"/>
    <xf numFmtId="0" fontId="20" fillId="0" borderId="3" xfId="0" applyFont="1" applyFill="1" applyBorder="1"/>
    <xf numFmtId="0" fontId="18" fillId="2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" fontId="20" fillId="0" borderId="6" xfId="0" applyNumberFormat="1" applyFont="1" applyBorder="1" applyAlignment="1">
      <alignment horizontal="center" vertical="center"/>
    </xf>
    <xf numFmtId="4" fontId="19" fillId="0" borderId="4" xfId="0" applyNumberFormat="1" applyFont="1" applyFill="1" applyBorder="1" applyAlignment="1">
      <alignment horizontal="center" vertical="center"/>
    </xf>
    <xf numFmtId="4" fontId="19" fillId="0" borderId="6" xfId="0" applyNumberFormat="1" applyFont="1" applyFill="1" applyBorder="1" applyAlignment="1">
      <alignment horizontal="center" vertical="center"/>
    </xf>
    <xf numFmtId="4" fontId="29" fillId="0" borderId="2" xfId="0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4" fontId="17" fillId="0" borderId="6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4" fontId="29" fillId="0" borderId="32" xfId="0" applyNumberFormat="1" applyFont="1" applyFill="1" applyBorder="1" applyAlignment="1">
      <alignment horizontal="center" vertical="center"/>
    </xf>
    <xf numFmtId="4" fontId="24" fillId="2" borderId="6" xfId="0" applyNumberFormat="1" applyFont="1" applyFill="1" applyBorder="1" applyAlignment="1">
      <alignment horizontal="center" vertical="center"/>
    </xf>
    <xf numFmtId="0" fontId="20" fillId="0" borderId="32" xfId="0" applyFont="1" applyBorder="1"/>
    <xf numFmtId="0" fontId="20" fillId="0" borderId="32" xfId="0" applyFont="1" applyBorder="1" applyAlignment="1">
      <alignment horizontal="center" vertical="center"/>
    </xf>
    <xf numFmtId="0" fontId="23" fillId="2" borderId="32" xfId="0" applyFont="1" applyFill="1" applyBorder="1"/>
    <xf numFmtId="4" fontId="20" fillId="0" borderId="32" xfId="0" applyNumberFormat="1" applyFont="1" applyBorder="1"/>
    <xf numFmtId="3" fontId="1" fillId="0" borderId="0" xfId="0" applyNumberFormat="1" applyFont="1" applyBorder="1"/>
    <xf numFmtId="0" fontId="2" fillId="0" borderId="0" xfId="0" applyFont="1" applyBorder="1"/>
    <xf numFmtId="0" fontId="17" fillId="0" borderId="0" xfId="0" applyFont="1" applyBorder="1"/>
    <xf numFmtId="0" fontId="23" fillId="0" borderId="0" xfId="0" applyFont="1" applyBorder="1"/>
    <xf numFmtId="0" fontId="23" fillId="2" borderId="0" xfId="0" applyFont="1" applyFill="1" applyBorder="1"/>
    <xf numFmtId="0" fontId="18" fillId="2" borderId="3" xfId="0" applyFont="1" applyFill="1" applyBorder="1" applyAlignment="1">
      <alignment horizontal="center"/>
    </xf>
    <xf numFmtId="0" fontId="17" fillId="0" borderId="19" xfId="0" applyFont="1" applyFill="1" applyBorder="1" applyAlignment="1">
      <alignment vertical="center"/>
    </xf>
    <xf numFmtId="0" fontId="29" fillId="0" borderId="16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0" fontId="20" fillId="0" borderId="34" xfId="0" applyFont="1" applyBorder="1"/>
    <xf numFmtId="0" fontId="20" fillId="0" borderId="1" xfId="0" applyFont="1" applyFill="1" applyBorder="1"/>
    <xf numFmtId="4" fontId="19" fillId="0" borderId="0" xfId="0" applyNumberFormat="1" applyFont="1" applyBorder="1" applyAlignment="1">
      <alignment horizontal="center" vertical="center"/>
    </xf>
    <xf numFmtId="0" fontId="23" fillId="0" borderId="34" xfId="0" applyFont="1" applyBorder="1"/>
    <xf numFmtId="0" fontId="21" fillId="0" borderId="32" xfId="0" applyFont="1" applyBorder="1" applyAlignment="1">
      <alignment horizontal="center" vertical="center"/>
    </xf>
    <xf numFmtId="0" fontId="19" fillId="0" borderId="19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/>
    </xf>
    <xf numFmtId="4" fontId="17" fillId="0" borderId="37" xfId="0" applyNumberFormat="1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left" vertical="center"/>
    </xf>
    <xf numFmtId="4" fontId="29" fillId="0" borderId="7" xfId="0" applyNumberFormat="1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left" vertical="center"/>
    </xf>
    <xf numFmtId="0" fontId="20" fillId="0" borderId="39" xfId="0" applyFont="1" applyBorder="1"/>
    <xf numFmtId="0" fontId="29" fillId="0" borderId="9" xfId="0" applyFont="1" applyFill="1" applyBorder="1" applyAlignment="1">
      <alignment horizontal="left" vertical="center" wrapText="1"/>
    </xf>
    <xf numFmtId="0" fontId="20" fillId="0" borderId="32" xfId="0" applyFont="1" applyBorder="1" applyAlignment="1">
      <alignment horizontal="left"/>
    </xf>
    <xf numFmtId="0" fontId="20" fillId="0" borderId="1" xfId="0" applyFont="1" applyBorder="1"/>
    <xf numFmtId="4" fontId="20" fillId="0" borderId="33" xfId="0" applyNumberFormat="1" applyFont="1" applyBorder="1" applyAlignment="1">
      <alignment horizontal="center"/>
    </xf>
    <xf numFmtId="0" fontId="20" fillId="0" borderId="33" xfId="0" applyFont="1" applyBorder="1" applyAlignment="1">
      <alignment horizontal="left"/>
    </xf>
    <xf numFmtId="4" fontId="24" fillId="4" borderId="6" xfId="0" applyNumberFormat="1" applyFont="1" applyFill="1" applyBorder="1" applyAlignment="1">
      <alignment horizontal="center" vertical="center"/>
    </xf>
    <xf numFmtId="4" fontId="20" fillId="0" borderId="0" xfId="0" applyNumberFormat="1" applyFont="1" applyBorder="1"/>
    <xf numFmtId="0" fontId="19" fillId="0" borderId="16" xfId="0" applyFont="1" applyFill="1" applyBorder="1" applyAlignment="1">
      <alignment horizontal="left" vertical="center" wrapText="1"/>
    </xf>
    <xf numFmtId="4" fontId="19" fillId="0" borderId="20" xfId="0" applyNumberFormat="1" applyFont="1" applyFill="1" applyBorder="1" applyAlignment="1">
      <alignment horizontal="center" vertical="center"/>
    </xf>
    <xf numFmtId="0" fontId="20" fillId="0" borderId="22" xfId="0" applyFont="1" applyBorder="1"/>
    <xf numFmtId="4" fontId="29" fillId="0" borderId="22" xfId="0" applyNumberFormat="1" applyFont="1" applyFill="1" applyBorder="1" applyAlignment="1">
      <alignment horizontal="center" vertical="center"/>
    </xf>
    <xf numFmtId="4" fontId="29" fillId="0" borderId="21" xfId="0" applyNumberFormat="1" applyFont="1" applyFill="1" applyBorder="1" applyAlignment="1">
      <alignment horizontal="center" vertical="center"/>
    </xf>
    <xf numFmtId="4" fontId="19" fillId="0" borderId="37" xfId="0" applyNumberFormat="1" applyFont="1" applyFill="1" applyBorder="1" applyAlignment="1">
      <alignment horizontal="center" vertical="center"/>
    </xf>
    <xf numFmtId="4" fontId="19" fillId="0" borderId="7" xfId="0" applyNumberFormat="1" applyFont="1" applyFill="1" applyBorder="1" applyAlignment="1">
      <alignment horizontal="center" vertical="center"/>
    </xf>
    <xf numFmtId="4" fontId="19" fillId="0" borderId="13" xfId="0" applyNumberFormat="1" applyFont="1" applyFill="1" applyBorder="1" applyAlignment="1">
      <alignment horizontal="center" vertical="center"/>
    </xf>
    <xf numFmtId="0" fontId="20" fillId="0" borderId="41" xfId="0" applyFont="1" applyBorder="1"/>
    <xf numFmtId="4" fontId="29" fillId="0" borderId="41" xfId="0" applyNumberFormat="1" applyFont="1" applyFill="1" applyBorder="1" applyAlignment="1">
      <alignment horizontal="center" vertical="center"/>
    </xf>
    <xf numFmtId="4" fontId="29" fillId="0" borderId="16" xfId="0" applyNumberFormat="1" applyFont="1" applyFill="1" applyBorder="1" applyAlignment="1">
      <alignment horizontal="center" vertical="center"/>
    </xf>
    <xf numFmtId="4" fontId="19" fillId="0" borderId="2" xfId="0" applyNumberFormat="1" applyFont="1" applyFill="1" applyBorder="1" applyAlignment="1">
      <alignment horizontal="center" vertical="center"/>
    </xf>
    <xf numFmtId="0" fontId="23" fillId="0" borderId="39" xfId="0" applyFont="1" applyBorder="1"/>
    <xf numFmtId="0" fontId="19" fillId="0" borderId="0" xfId="0" applyFont="1" applyBorder="1"/>
    <xf numFmtId="0" fontId="19" fillId="0" borderId="9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20" fillId="0" borderId="26" xfId="0" applyFont="1" applyBorder="1"/>
    <xf numFmtId="4" fontId="20" fillId="0" borderId="39" xfId="0" applyNumberFormat="1" applyFont="1" applyBorder="1"/>
    <xf numFmtId="0" fontId="20" fillId="0" borderId="39" xfId="0" applyFont="1" applyBorder="1" applyAlignment="1">
      <alignment horizontal="center" vertical="center"/>
    </xf>
    <xf numFmtId="0" fontId="20" fillId="0" borderId="43" xfId="0" applyFont="1" applyBorder="1"/>
    <xf numFmtId="0" fontId="17" fillId="0" borderId="0" xfId="0" applyFont="1" applyBorder="1" applyAlignment="1">
      <alignment wrapText="1"/>
    </xf>
    <xf numFmtId="0" fontId="19" fillId="0" borderId="2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center"/>
    </xf>
    <xf numFmtId="4" fontId="19" fillId="0" borderId="6" xfId="0" applyNumberFormat="1" applyFont="1" applyBorder="1" applyAlignment="1">
      <alignment horizontal="center" vertical="center"/>
    </xf>
    <xf numFmtId="0" fontId="29" fillId="0" borderId="17" xfId="0" applyFont="1" applyFill="1" applyBorder="1" applyAlignment="1">
      <alignment horizontal="left" vertical="center" wrapText="1"/>
    </xf>
    <xf numFmtId="4" fontId="29" fillId="0" borderId="11" xfId="0" applyNumberFormat="1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center" vertical="center"/>
    </xf>
    <xf numFmtId="4" fontId="24" fillId="2" borderId="13" xfId="0" applyNumberFormat="1" applyFont="1" applyFill="1" applyBorder="1" applyAlignment="1">
      <alignment horizontal="center" vertical="center"/>
    </xf>
    <xf numFmtId="4" fontId="24" fillId="4" borderId="13" xfId="0" applyNumberFormat="1" applyFont="1" applyFill="1" applyBorder="1" applyAlignment="1">
      <alignment horizontal="center" vertical="center"/>
    </xf>
    <xf numFmtId="4" fontId="20" fillId="0" borderId="6" xfId="0" applyNumberFormat="1" applyFont="1" applyBorder="1"/>
    <xf numFmtId="4" fontId="19" fillId="0" borderId="37" xfId="0" applyNumberFormat="1" applyFont="1" applyBorder="1" applyAlignment="1">
      <alignment horizontal="center" vertical="center"/>
    </xf>
    <xf numFmtId="4" fontId="19" fillId="0" borderId="7" xfId="0" applyNumberFormat="1" applyFont="1" applyBorder="1" applyAlignment="1">
      <alignment horizontal="center" vertical="center"/>
    </xf>
    <xf numFmtId="4" fontId="19" fillId="0" borderId="4" xfId="0" applyNumberFormat="1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/>
    </xf>
    <xf numFmtId="4" fontId="19" fillId="2" borderId="2" xfId="0" applyNumberFormat="1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/>
    </xf>
    <xf numFmtId="4" fontId="29" fillId="0" borderId="39" xfId="0" applyNumberFormat="1" applyFont="1" applyFill="1" applyBorder="1" applyAlignment="1">
      <alignment horizontal="center" vertical="center"/>
    </xf>
    <xf numFmtId="4" fontId="20" fillId="0" borderId="39" xfId="0" applyNumberFormat="1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14" xfId="0" applyFont="1" applyFill="1" applyBorder="1" applyAlignment="1">
      <alignment horizontal="center"/>
    </xf>
    <xf numFmtId="0" fontId="20" fillId="0" borderId="14" xfId="0" applyFont="1" applyBorder="1"/>
    <xf numFmtId="0" fontId="20" fillId="0" borderId="28" xfId="0" applyFont="1" applyBorder="1"/>
    <xf numFmtId="4" fontId="20" fillId="0" borderId="34" xfId="0" applyNumberFormat="1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0" fillId="0" borderId="34" xfId="0" applyFont="1" applyBorder="1"/>
    <xf numFmtId="0" fontId="0" fillId="0" borderId="45" xfId="0" applyFont="1" applyBorder="1"/>
    <xf numFmtId="0" fontId="20" fillId="0" borderId="22" xfId="0" applyFont="1" applyFill="1" applyBorder="1"/>
    <xf numFmtId="0" fontId="0" fillId="0" borderId="0" xfId="0" applyAlignment="1"/>
    <xf numFmtId="4" fontId="33" fillId="0" borderId="0" xfId="0" applyNumberFormat="1" applyFont="1" applyFill="1" applyBorder="1" applyAlignment="1">
      <alignment horizontal="left" vertical="center"/>
    </xf>
    <xf numFmtId="0" fontId="0" fillId="0" borderId="0" xfId="0" applyAlignment="1"/>
    <xf numFmtId="4" fontId="19" fillId="0" borderId="12" xfId="0" applyNumberFormat="1" applyFont="1" applyBorder="1" applyAlignment="1">
      <alignment horizontal="center" vertical="center"/>
    </xf>
    <xf numFmtId="0" fontId="0" fillId="0" borderId="1" xfId="0" applyFont="1" applyBorder="1"/>
    <xf numFmtId="165" fontId="30" fillId="3" borderId="4" xfId="0" applyNumberFormat="1" applyFont="1" applyFill="1" applyBorder="1" applyAlignment="1">
      <alignment horizontal="center" vertical="center"/>
    </xf>
    <xf numFmtId="165" fontId="30" fillId="3" borderId="5" xfId="0" applyNumberFormat="1" applyFont="1" applyFill="1" applyBorder="1" applyAlignment="1">
      <alignment horizontal="center" vertical="center"/>
    </xf>
    <xf numFmtId="165" fontId="30" fillId="3" borderId="38" xfId="0" applyNumberFormat="1" applyFont="1" applyFill="1" applyBorder="1" applyAlignment="1">
      <alignment horizontal="center" vertical="center"/>
    </xf>
    <xf numFmtId="4" fontId="19" fillId="0" borderId="32" xfId="0" applyNumberFormat="1" applyFont="1" applyBorder="1" applyAlignment="1">
      <alignment horizontal="center" vertical="center"/>
    </xf>
    <xf numFmtId="4" fontId="19" fillId="0" borderId="33" xfId="0" applyNumberFormat="1" applyFont="1" applyBorder="1" applyAlignment="1">
      <alignment horizontal="center" vertical="center"/>
    </xf>
    <xf numFmtId="4" fontId="19" fillId="0" borderId="34" xfId="0" applyNumberFormat="1" applyFont="1" applyBorder="1" applyAlignment="1">
      <alignment horizontal="center" vertical="center"/>
    </xf>
    <xf numFmtId="4" fontId="19" fillId="0" borderId="28" xfId="0" applyNumberFormat="1" applyFont="1" applyBorder="1" applyAlignment="1">
      <alignment horizontal="center" vertical="center"/>
    </xf>
    <xf numFmtId="4" fontId="19" fillId="0" borderId="53" xfId="0" applyNumberFormat="1" applyFont="1" applyBorder="1" applyAlignment="1">
      <alignment horizontal="center" vertical="center"/>
    </xf>
    <xf numFmtId="4" fontId="19" fillId="0" borderId="54" xfId="0" applyNumberFormat="1" applyFont="1" applyBorder="1" applyAlignment="1">
      <alignment horizontal="center" vertical="center"/>
    </xf>
    <xf numFmtId="4" fontId="19" fillId="0" borderId="41" xfId="0" applyNumberFormat="1" applyFont="1" applyBorder="1" applyAlignment="1">
      <alignment horizontal="center" vertical="center"/>
    </xf>
    <xf numFmtId="4" fontId="19" fillId="0" borderId="55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/>
    <xf numFmtId="0" fontId="20" fillId="0" borderId="0" xfId="0" applyFont="1" applyBorder="1" applyAlignment="1">
      <alignment horizontal="center"/>
    </xf>
    <xf numFmtId="0" fontId="32" fillId="0" borderId="0" xfId="0" applyFont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4" fontId="32" fillId="0" borderId="0" xfId="0" applyNumberFormat="1" applyFont="1" applyBorder="1" applyAlignment="1">
      <alignment horizontal="left" vertical="center" wrapText="1"/>
    </xf>
    <xf numFmtId="0" fontId="29" fillId="0" borderId="15" xfId="0" applyFont="1" applyFill="1" applyBorder="1" applyAlignment="1">
      <alignment horizontal="left" vertical="center" wrapText="1"/>
    </xf>
    <xf numFmtId="0" fontId="29" fillId="0" borderId="19" xfId="0" applyFont="1" applyFill="1" applyBorder="1" applyAlignment="1">
      <alignment horizontal="left" vertical="center" wrapText="1"/>
    </xf>
    <xf numFmtId="0" fontId="17" fillId="0" borderId="15" xfId="0" applyFont="1" applyFill="1" applyBorder="1" applyAlignment="1">
      <alignment vertical="center"/>
    </xf>
    <xf numFmtId="0" fontId="29" fillId="0" borderId="18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0" fillId="0" borderId="56" xfId="0" applyFont="1" applyBorder="1"/>
    <xf numFmtId="0" fontId="0" fillId="0" borderId="57" xfId="0" applyFont="1" applyBorder="1"/>
    <xf numFmtId="0" fontId="0" fillId="0" borderId="22" xfId="0" applyFont="1" applyBorder="1"/>
    <xf numFmtId="0" fontId="0" fillId="0" borderId="42" xfId="0" applyFont="1" applyBorder="1"/>
    <xf numFmtId="164" fontId="19" fillId="0" borderId="12" xfId="0" applyNumberFormat="1" applyFont="1" applyFill="1" applyBorder="1" applyAlignment="1">
      <alignment horizontal="center" vertical="center"/>
    </xf>
    <xf numFmtId="164" fontId="19" fillId="0" borderId="4" xfId="0" applyNumberFormat="1" applyFont="1" applyFill="1" applyBorder="1" applyAlignment="1">
      <alignment horizontal="center" vertical="center"/>
    </xf>
    <xf numFmtId="4" fontId="29" fillId="0" borderId="4" xfId="0" applyNumberFormat="1" applyFont="1" applyFill="1" applyBorder="1" applyAlignment="1">
      <alignment horizontal="center" vertical="center"/>
    </xf>
    <xf numFmtId="0" fontId="19" fillId="0" borderId="62" xfId="0" applyFont="1" applyFill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6" fillId="0" borderId="63" xfId="0" applyFont="1" applyBorder="1"/>
    <xf numFmtId="164" fontId="29" fillId="0" borderId="48" xfId="0" applyNumberFormat="1" applyFont="1" applyFill="1" applyBorder="1" applyAlignment="1">
      <alignment horizontal="center" vertical="center"/>
    </xf>
    <xf numFmtId="0" fontId="19" fillId="0" borderId="48" xfId="0" applyFont="1" applyBorder="1"/>
    <xf numFmtId="164" fontId="19" fillId="0" borderId="28" xfId="0" applyNumberFormat="1" applyFont="1" applyFill="1" applyBorder="1" applyAlignment="1">
      <alignment horizontal="center" vertical="center"/>
    </xf>
    <xf numFmtId="0" fontId="19" fillId="0" borderId="28" xfId="0" applyFont="1" applyBorder="1"/>
    <xf numFmtId="0" fontId="19" fillId="0" borderId="53" xfId="0" applyFont="1" applyBorder="1"/>
    <xf numFmtId="0" fontId="6" fillId="0" borderId="56" xfId="0" applyFont="1" applyBorder="1"/>
    <xf numFmtId="0" fontId="19" fillId="0" borderId="13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center"/>
    </xf>
    <xf numFmtId="4" fontId="19" fillId="0" borderId="1" xfId="0" applyNumberFormat="1" applyFont="1" applyBorder="1" applyAlignment="1">
      <alignment horizontal="center" vertical="center"/>
    </xf>
    <xf numFmtId="4" fontId="30" fillId="3" borderId="4" xfId="0" applyNumberFormat="1" applyFont="1" applyFill="1" applyBorder="1" applyAlignment="1">
      <alignment horizontal="center" vertical="center"/>
    </xf>
    <xf numFmtId="0" fontId="0" fillId="3" borderId="1" xfId="0" applyFont="1" applyFill="1" applyBorder="1"/>
    <xf numFmtId="4" fontId="19" fillId="3" borderId="1" xfId="0" applyNumberFormat="1" applyFont="1" applyFill="1" applyBorder="1" applyAlignment="1">
      <alignment horizontal="center" vertical="center"/>
    </xf>
    <xf numFmtId="4" fontId="19" fillId="3" borderId="4" xfId="0" applyNumberFormat="1" applyFont="1" applyFill="1" applyBorder="1" applyAlignment="1">
      <alignment horizontal="center" vertical="center"/>
    </xf>
    <xf numFmtId="0" fontId="0" fillId="0" borderId="14" xfId="0" applyFont="1" applyBorder="1"/>
    <xf numFmtId="4" fontId="19" fillId="0" borderId="14" xfId="0" applyNumberFormat="1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4" fontId="39" fillId="0" borderId="0" xfId="0" applyNumberFormat="1" applyFont="1" applyBorder="1" applyAlignment="1">
      <alignment vertical="center"/>
    </xf>
    <xf numFmtId="4" fontId="38" fillId="0" borderId="0" xfId="0" applyNumberFormat="1" applyFont="1" applyBorder="1" applyAlignment="1">
      <alignment horizontal="left" vertical="center"/>
    </xf>
    <xf numFmtId="2" fontId="38" fillId="0" borderId="0" xfId="0" applyNumberFormat="1" applyFont="1" applyBorder="1" applyAlignment="1">
      <alignment horizontal="left" vertical="center"/>
    </xf>
    <xf numFmtId="4" fontId="38" fillId="0" borderId="0" xfId="0" applyNumberFormat="1" applyFont="1" applyBorder="1" applyAlignment="1">
      <alignment horizontal="left" vertical="center" wrapText="1"/>
    </xf>
    <xf numFmtId="4" fontId="37" fillId="0" borderId="0" xfId="0" applyNumberFormat="1" applyFont="1" applyFill="1" applyBorder="1" applyAlignment="1">
      <alignment horizontal="left" vertical="center"/>
    </xf>
    <xf numFmtId="4" fontId="19" fillId="2" borderId="0" xfId="0" applyNumberFormat="1" applyFont="1" applyFill="1" applyBorder="1" applyAlignment="1">
      <alignment horizontal="center" vertical="center"/>
    </xf>
    <xf numFmtId="4" fontId="29" fillId="0" borderId="0" xfId="0" applyNumberFormat="1" applyFont="1" applyFill="1" applyBorder="1" applyAlignment="1">
      <alignment horizontal="center" vertical="center"/>
    </xf>
    <xf numFmtId="4" fontId="29" fillId="0" borderId="7" xfId="0" applyNumberFormat="1" applyFont="1" applyBorder="1" applyAlignment="1">
      <alignment horizontal="center" vertical="center"/>
    </xf>
    <xf numFmtId="4" fontId="29" fillId="0" borderId="10" xfId="0" applyNumberFormat="1" applyFont="1" applyBorder="1" applyAlignment="1">
      <alignment horizontal="center" vertical="center"/>
    </xf>
    <xf numFmtId="0" fontId="19" fillId="0" borderId="62" xfId="0" applyFont="1" applyBorder="1"/>
    <xf numFmtId="4" fontId="19" fillId="0" borderId="35" xfId="0" applyNumberFormat="1" applyFont="1" applyBorder="1" applyAlignment="1">
      <alignment horizontal="center" vertical="center"/>
    </xf>
    <xf numFmtId="4" fontId="19" fillId="0" borderId="16" xfId="0" applyNumberFormat="1" applyFont="1" applyBorder="1" applyAlignment="1">
      <alignment horizontal="center" vertical="center"/>
    </xf>
    <xf numFmtId="4" fontId="19" fillId="0" borderId="66" xfId="0" applyNumberFormat="1" applyFont="1" applyBorder="1" applyAlignment="1">
      <alignment horizontal="center" vertical="center"/>
    </xf>
    <xf numFmtId="4" fontId="19" fillId="0" borderId="67" xfId="0" applyNumberFormat="1" applyFont="1" applyBorder="1" applyAlignment="1">
      <alignment horizontal="center" vertical="center"/>
    </xf>
    <xf numFmtId="4" fontId="30" fillId="3" borderId="6" xfId="0" applyNumberFormat="1" applyFont="1" applyFill="1" applyBorder="1" applyAlignment="1">
      <alignment horizontal="center" vertical="center"/>
    </xf>
    <xf numFmtId="4" fontId="24" fillId="2" borderId="4" xfId="0" applyNumberFormat="1" applyFont="1" applyFill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4" fontId="37" fillId="4" borderId="20" xfId="0" applyNumberFormat="1" applyFont="1" applyFill="1" applyBorder="1" applyAlignment="1">
      <alignment horizontal="center" vertical="center"/>
    </xf>
    <xf numFmtId="0" fontId="0" fillId="0" borderId="3" xfId="0" applyFont="1" applyBorder="1"/>
    <xf numFmtId="0" fontId="0" fillId="5" borderId="65" xfId="0" applyFont="1" applyFill="1" applyBorder="1"/>
    <xf numFmtId="4" fontId="19" fillId="5" borderId="65" xfId="0" applyNumberFormat="1" applyFont="1" applyFill="1" applyBorder="1" applyAlignment="1">
      <alignment horizontal="center" vertical="center"/>
    </xf>
    <xf numFmtId="4" fontId="19" fillId="5" borderId="68" xfId="0" applyNumberFormat="1" applyFont="1" applyFill="1" applyBorder="1" applyAlignment="1">
      <alignment horizontal="center" vertical="center"/>
    </xf>
    <xf numFmtId="4" fontId="19" fillId="5" borderId="66" xfId="0" applyNumberFormat="1" applyFont="1" applyFill="1" applyBorder="1" applyAlignment="1">
      <alignment horizontal="center" vertical="center"/>
    </xf>
    <xf numFmtId="4" fontId="37" fillId="5" borderId="0" xfId="0" applyNumberFormat="1" applyFont="1" applyFill="1" applyBorder="1" applyAlignment="1">
      <alignment horizontal="left" vertical="center"/>
    </xf>
    <xf numFmtId="0" fontId="32" fillId="5" borderId="0" xfId="0" applyFont="1" applyFill="1" applyBorder="1" applyAlignment="1">
      <alignment horizontal="left" vertical="center"/>
    </xf>
    <xf numFmtId="0" fontId="35" fillId="5" borderId="0" xfId="0" applyFont="1" applyFill="1" applyBorder="1" applyAlignment="1">
      <alignment horizontal="center" vertical="center" wrapText="1"/>
    </xf>
    <xf numFmtId="0" fontId="0" fillId="5" borderId="0" xfId="0" applyFill="1" applyBorder="1"/>
    <xf numFmtId="0" fontId="0" fillId="5" borderId="0" xfId="0" applyFill="1"/>
    <xf numFmtId="0" fontId="0" fillId="5" borderId="32" xfId="0" applyFont="1" applyFill="1" applyBorder="1"/>
    <xf numFmtId="4" fontId="19" fillId="5" borderId="32" xfId="0" applyNumberFormat="1" applyFont="1" applyFill="1" applyBorder="1" applyAlignment="1">
      <alignment horizontal="center" vertical="center"/>
    </xf>
    <xf numFmtId="4" fontId="19" fillId="5" borderId="41" xfId="0" applyNumberFormat="1" applyFont="1" applyFill="1" applyBorder="1" applyAlignment="1">
      <alignment horizontal="center" vertical="center"/>
    </xf>
    <xf numFmtId="4" fontId="19" fillId="5" borderId="7" xfId="0" applyNumberFormat="1" applyFont="1" applyFill="1" applyBorder="1" applyAlignment="1">
      <alignment horizontal="center" vertical="center"/>
    </xf>
    <xf numFmtId="4" fontId="29" fillId="5" borderId="7" xfId="0" applyNumberFormat="1" applyFont="1" applyFill="1" applyBorder="1" applyAlignment="1">
      <alignment horizontal="center" vertical="center"/>
    </xf>
    <xf numFmtId="0" fontId="0" fillId="5" borderId="33" xfId="0" applyFont="1" applyFill="1" applyBorder="1"/>
    <xf numFmtId="4" fontId="19" fillId="5" borderId="33" xfId="0" applyNumberFormat="1" applyFont="1" applyFill="1" applyBorder="1" applyAlignment="1">
      <alignment horizontal="center" vertical="center"/>
    </xf>
    <xf numFmtId="4" fontId="19" fillId="5" borderId="55" xfId="0" applyNumberFormat="1" applyFont="1" applyFill="1" applyBorder="1" applyAlignment="1">
      <alignment horizontal="center" vertical="center"/>
    </xf>
    <xf numFmtId="4" fontId="19" fillId="5" borderId="10" xfId="0" applyNumberFormat="1" applyFont="1" applyFill="1" applyBorder="1" applyAlignment="1">
      <alignment horizontal="center" vertical="center"/>
    </xf>
    <xf numFmtId="4" fontId="29" fillId="5" borderId="10" xfId="0" applyNumberFormat="1" applyFont="1" applyFill="1" applyBorder="1" applyAlignment="1">
      <alignment horizontal="center" vertical="center"/>
    </xf>
    <xf numFmtId="0" fontId="0" fillId="0" borderId="14" xfId="0" applyFont="1" applyBorder="1" applyAlignment="1"/>
    <xf numFmtId="0" fontId="20" fillId="0" borderId="14" xfId="0" applyFont="1" applyFill="1" applyBorder="1"/>
    <xf numFmtId="0" fontId="6" fillId="0" borderId="0" xfId="0" applyFont="1" applyBorder="1"/>
    <xf numFmtId="4" fontId="17" fillId="0" borderId="7" xfId="0" applyNumberFormat="1" applyFont="1" applyBorder="1" applyAlignment="1">
      <alignment horizontal="center" vertical="center"/>
    </xf>
    <xf numFmtId="4" fontId="29" fillId="0" borderId="11" xfId="0" applyNumberFormat="1" applyFont="1" applyBorder="1" applyAlignment="1">
      <alignment horizontal="center" vertical="center"/>
    </xf>
    <xf numFmtId="4" fontId="17" fillId="0" borderId="10" xfId="0" applyNumberFormat="1" applyFont="1" applyBorder="1" applyAlignment="1">
      <alignment horizontal="center" vertical="center"/>
    </xf>
    <xf numFmtId="3" fontId="31" fillId="0" borderId="6" xfId="0" applyNumberFormat="1" applyFont="1" applyBorder="1" applyAlignment="1">
      <alignment horizontal="center" vertical="center"/>
    </xf>
    <xf numFmtId="4" fontId="17" fillId="0" borderId="11" xfId="0" applyNumberFormat="1" applyFont="1" applyBorder="1" applyAlignment="1">
      <alignment horizontal="center" vertical="center"/>
    </xf>
    <xf numFmtId="4" fontId="19" fillId="0" borderId="12" xfId="0" applyNumberFormat="1" applyFont="1" applyFill="1" applyBorder="1" applyAlignment="1">
      <alignment horizontal="center" vertical="center"/>
    </xf>
    <xf numFmtId="4" fontId="29" fillId="0" borderId="16" xfId="0" applyNumberFormat="1" applyFont="1" applyBorder="1" applyAlignment="1">
      <alignment horizontal="center" vertical="center"/>
    </xf>
    <xf numFmtId="4" fontId="29" fillId="0" borderId="17" xfId="0" applyNumberFormat="1" applyFont="1" applyBorder="1" applyAlignment="1">
      <alignment horizontal="center" vertical="center"/>
    </xf>
    <xf numFmtId="4" fontId="29" fillId="0" borderId="6" xfId="0" applyNumberFormat="1" applyFont="1" applyFill="1" applyBorder="1" applyAlignment="1">
      <alignment horizontal="center" vertical="center"/>
    </xf>
    <xf numFmtId="4" fontId="29" fillId="0" borderId="6" xfId="0" applyNumberFormat="1" applyFont="1" applyBorder="1" applyAlignment="1">
      <alignment horizontal="center" vertical="center"/>
    </xf>
    <xf numFmtId="0" fontId="44" fillId="0" borderId="0" xfId="0" applyFont="1" applyAlignment="1">
      <alignment horizontal="right" wrapText="1"/>
    </xf>
    <xf numFmtId="0" fontId="3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9" fillId="0" borderId="13" xfId="0" applyFont="1" applyFill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20" xfId="0" applyFont="1" applyBorder="1" applyAlignment="1">
      <alignment vertical="center" wrapText="1"/>
    </xf>
    <xf numFmtId="0" fontId="19" fillId="0" borderId="30" xfId="0" applyFont="1" applyFill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9" fillId="0" borderId="13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horizontal="left" vertical="center" wrapText="1"/>
    </xf>
    <xf numFmtId="0" fontId="19" fillId="0" borderId="20" xfId="0" applyFont="1" applyFill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/>
    <xf numFmtId="0" fontId="17" fillId="0" borderId="20" xfId="0" applyFont="1" applyBorder="1"/>
    <xf numFmtId="0" fontId="29" fillId="0" borderId="19" xfId="0" applyFont="1" applyFill="1" applyBorder="1" applyAlignment="1">
      <alignment horizontal="left" vertical="center" wrapText="1"/>
    </xf>
    <xf numFmtId="0" fontId="29" fillId="0" borderId="21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22" fillId="2" borderId="13" xfId="0" applyFont="1" applyFill="1" applyBorder="1" applyAlignment="1" applyProtection="1">
      <alignment horizontal="center" vertical="center" wrapText="1"/>
    </xf>
    <xf numFmtId="0" fontId="0" fillId="0" borderId="14" xfId="0" applyFont="1" applyBorder="1" applyAlignment="1"/>
    <xf numFmtId="0" fontId="0" fillId="0" borderId="20" xfId="0" applyFont="1" applyBorder="1" applyAlignment="1"/>
    <xf numFmtId="0" fontId="17" fillId="0" borderId="19" xfId="0" applyFont="1" applyFill="1" applyBorder="1" applyAlignment="1">
      <alignment horizontal="left" vertical="center" wrapText="1"/>
    </xf>
    <xf numFmtId="0" fontId="17" fillId="0" borderId="21" xfId="0" applyFont="1" applyFill="1" applyBorder="1" applyAlignment="1">
      <alignment horizontal="left" vertical="center" wrapText="1"/>
    </xf>
    <xf numFmtId="0" fontId="40" fillId="0" borderId="19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vertical="center" wrapText="1"/>
    </xf>
    <xf numFmtId="0" fontId="17" fillId="0" borderId="21" xfId="0" applyFont="1" applyFill="1" applyBorder="1" applyAlignment="1">
      <alignment vertical="center" wrapText="1"/>
    </xf>
    <xf numFmtId="0" fontId="29" fillId="0" borderId="15" xfId="0" applyFont="1" applyFill="1" applyBorder="1" applyAlignment="1">
      <alignment horizontal="left" vertical="center" wrapText="1"/>
    </xf>
    <xf numFmtId="0" fontId="17" fillId="0" borderId="15" xfId="0" applyFont="1" applyFill="1" applyBorder="1" applyAlignment="1">
      <alignment horizontal="left" vertical="center" wrapText="1"/>
    </xf>
    <xf numFmtId="0" fontId="17" fillId="0" borderId="40" xfId="0" applyFont="1" applyFill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29" fillId="0" borderId="18" xfId="0" applyFont="1" applyFill="1" applyBorder="1" applyAlignment="1">
      <alignment horizontal="left" vertical="center" wrapText="1"/>
    </xf>
    <xf numFmtId="0" fontId="17" fillId="0" borderId="18" xfId="0" applyFont="1" applyFill="1" applyBorder="1" applyAlignment="1">
      <alignment vertical="center"/>
    </xf>
    <xf numFmtId="0" fontId="17" fillId="0" borderId="58" xfId="0" applyFont="1" applyFill="1" applyBorder="1" applyAlignment="1">
      <alignment vertical="center"/>
    </xf>
    <xf numFmtId="0" fontId="29" fillId="0" borderId="15" xfId="0" applyFont="1" applyFill="1" applyBorder="1" applyAlignment="1">
      <alignment horizontal="left" vertical="center"/>
    </xf>
    <xf numFmtId="0" fontId="29" fillId="0" borderId="40" xfId="0" applyFont="1" applyFill="1" applyBorder="1" applyAlignment="1">
      <alignment horizontal="left" vertical="center"/>
    </xf>
    <xf numFmtId="0" fontId="19" fillId="0" borderId="27" xfId="0" applyFont="1" applyFill="1" applyBorder="1" applyAlignment="1">
      <alignment horizontal="left" vertical="center" wrapText="1"/>
    </xf>
    <xf numFmtId="0" fontId="17" fillId="0" borderId="28" xfId="0" applyFont="1" applyFill="1" applyBorder="1" applyAlignment="1">
      <alignment vertical="center"/>
    </xf>
    <xf numFmtId="0" fontId="17" fillId="0" borderId="29" xfId="0" applyFont="1" applyFill="1" applyBorder="1" applyAlignment="1">
      <alignment vertical="center"/>
    </xf>
    <xf numFmtId="0" fontId="21" fillId="0" borderId="13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horizontal="left" vertical="center" wrapText="1"/>
    </xf>
    <xf numFmtId="0" fontId="17" fillId="0" borderId="15" xfId="0" applyFont="1" applyFill="1" applyBorder="1" applyAlignment="1">
      <alignment vertical="center"/>
    </xf>
    <xf numFmtId="0" fontId="17" fillId="0" borderId="40" xfId="0" applyFont="1" applyFill="1" applyBorder="1" applyAlignment="1">
      <alignment vertical="center"/>
    </xf>
    <xf numFmtId="0" fontId="21" fillId="0" borderId="13" xfId="0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/>
    </xf>
    <xf numFmtId="0" fontId="21" fillId="0" borderId="20" xfId="0" applyFont="1" applyFill="1" applyBorder="1" applyAlignment="1">
      <alignment horizontal="left"/>
    </xf>
    <xf numFmtId="0" fontId="29" fillId="0" borderId="19" xfId="0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31" fillId="0" borderId="27" xfId="0" applyFont="1" applyBorder="1" applyAlignment="1">
      <alignment horizontal="left" vertical="center" wrapText="1"/>
    </xf>
    <xf numFmtId="0" fontId="0" fillId="0" borderId="28" xfId="0" applyFont="1" applyBorder="1" applyAlignment="1">
      <alignment horizontal="left" vertical="center" wrapText="1"/>
    </xf>
    <xf numFmtId="0" fontId="0" fillId="0" borderId="29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40" fillId="5" borderId="51" xfId="0" applyFont="1" applyFill="1" applyBorder="1" applyAlignment="1">
      <alignment horizontal="center" vertical="center" wrapText="1"/>
    </xf>
    <xf numFmtId="0" fontId="41" fillId="5" borderId="33" xfId="0" applyFont="1" applyFill="1" applyBorder="1" applyAlignment="1">
      <alignment horizontal="center" vertical="center" wrapText="1"/>
    </xf>
    <xf numFmtId="0" fontId="31" fillId="0" borderId="3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wrapText="1"/>
    </xf>
    <xf numFmtId="0" fontId="20" fillId="0" borderId="20" xfId="0" applyFont="1" applyFill="1" applyBorder="1" applyAlignment="1">
      <alignment horizontal="left" wrapText="1"/>
    </xf>
    <xf numFmtId="0" fontId="31" fillId="3" borderId="13" xfId="0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9" fillId="0" borderId="19" xfId="0" applyFont="1" applyFill="1" applyBorder="1" applyAlignment="1">
      <alignment vertical="center" wrapText="1"/>
    </xf>
    <xf numFmtId="0" fontId="29" fillId="0" borderId="21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horizontal="left" wrapText="1"/>
    </xf>
    <xf numFmtId="0" fontId="0" fillId="0" borderId="20" xfId="0" applyFont="1" applyFill="1" applyBorder="1" applyAlignment="1">
      <alignment horizontal="left" wrapText="1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/>
    <xf numFmtId="0" fontId="20" fillId="0" borderId="20" xfId="0" applyFont="1" applyFill="1" applyBorder="1"/>
    <xf numFmtId="0" fontId="29" fillId="0" borderId="15" xfId="0" applyFont="1" applyFill="1" applyBorder="1" applyAlignment="1">
      <alignment vertical="center"/>
    </xf>
    <xf numFmtId="0" fontId="29" fillId="0" borderId="40" xfId="0" applyFont="1" applyFill="1" applyBorder="1" applyAlignment="1">
      <alignment vertical="center"/>
    </xf>
    <xf numFmtId="0" fontId="29" fillId="0" borderId="44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vertical="center"/>
    </xf>
    <xf numFmtId="0" fontId="17" fillId="0" borderId="46" xfId="0" applyFont="1" applyFill="1" applyBorder="1" applyAlignment="1">
      <alignment vertical="center"/>
    </xf>
    <xf numFmtId="0" fontId="22" fillId="0" borderId="13" xfId="0" applyFont="1" applyFill="1" applyBorder="1" applyAlignment="1" applyProtection="1">
      <alignment horizontal="center" vertical="center" wrapText="1"/>
    </xf>
    <xf numFmtId="0" fontId="23" fillId="0" borderId="14" xfId="0" applyFont="1" applyFill="1" applyBorder="1" applyAlignment="1">
      <alignment wrapText="1"/>
    </xf>
    <xf numFmtId="0" fontId="23" fillId="0" borderId="20" xfId="0" applyFont="1" applyFill="1" applyBorder="1" applyAlignment="1">
      <alignment wrapText="1"/>
    </xf>
    <xf numFmtId="0" fontId="29" fillId="0" borderId="19" xfId="0" applyFont="1" applyFill="1" applyBorder="1" applyAlignment="1">
      <alignment horizontal="left" vertical="center"/>
    </xf>
    <xf numFmtId="0" fontId="17" fillId="0" borderId="19" xfId="0" applyFont="1" applyFill="1" applyBorder="1" applyAlignment="1">
      <alignment horizontal="left" vertical="center"/>
    </xf>
    <xf numFmtId="0" fontId="17" fillId="0" borderId="21" xfId="0" applyFont="1" applyFill="1" applyBorder="1" applyAlignment="1">
      <alignment horizontal="left" vertical="center"/>
    </xf>
    <xf numFmtId="0" fontId="29" fillId="0" borderId="15" xfId="0" applyFont="1" applyFill="1" applyBorder="1" applyAlignment="1">
      <alignment vertical="center" wrapText="1"/>
    </xf>
    <xf numFmtId="0" fontId="29" fillId="0" borderId="40" xfId="0" applyFont="1" applyFill="1" applyBorder="1" applyAlignment="1">
      <alignment vertical="center" wrapText="1"/>
    </xf>
    <xf numFmtId="0" fontId="22" fillId="0" borderId="38" xfId="0" applyFont="1" applyFill="1" applyBorder="1" applyAlignment="1" applyProtection="1">
      <alignment horizontal="center" vertical="center" wrapText="1"/>
    </xf>
    <xf numFmtId="0" fontId="23" fillId="0" borderId="1" xfId="0" applyFont="1" applyFill="1" applyBorder="1"/>
    <xf numFmtId="0" fontId="23" fillId="0" borderId="5" xfId="0" applyFont="1" applyFill="1" applyBorder="1"/>
    <xf numFmtId="0" fontId="29" fillId="0" borderId="19" xfId="0" applyFont="1" applyFill="1" applyBorder="1" applyAlignment="1">
      <alignment vertical="center"/>
    </xf>
    <xf numFmtId="0" fontId="29" fillId="0" borderId="21" xfId="0" applyFont="1" applyFill="1" applyBorder="1" applyAlignment="1">
      <alignment vertical="center"/>
    </xf>
    <xf numFmtId="0" fontId="40" fillId="0" borderId="51" xfId="0" applyFont="1" applyBorder="1" applyAlignment="1">
      <alignment horizontal="center" vertical="center" wrapText="1"/>
    </xf>
    <xf numFmtId="0" fontId="41" fillId="0" borderId="33" xfId="0" applyFont="1" applyBorder="1" applyAlignment="1">
      <alignment horizontal="center" vertical="center" wrapText="1"/>
    </xf>
    <xf numFmtId="0" fontId="41" fillId="0" borderId="6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/>
    <xf numFmtId="0" fontId="5" fillId="0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15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 indent="10"/>
    </xf>
    <xf numFmtId="0" fontId="0" fillId="0" borderId="0" xfId="0" applyFont="1" applyBorder="1" applyAlignment="1"/>
    <xf numFmtId="0" fontId="22" fillId="3" borderId="13" xfId="0" applyFont="1" applyFill="1" applyBorder="1" applyAlignment="1" applyProtection="1">
      <alignment horizontal="center" vertical="center" wrapText="1"/>
    </xf>
    <xf numFmtId="0" fontId="23" fillId="3" borderId="14" xfId="0" applyFont="1" applyFill="1" applyBorder="1" applyAlignment="1">
      <alignment wrapText="1"/>
    </xf>
    <xf numFmtId="0" fontId="23" fillId="3" borderId="20" xfId="0" applyFont="1" applyFill="1" applyBorder="1" applyAlignment="1">
      <alignment wrapText="1"/>
    </xf>
    <xf numFmtId="0" fontId="31" fillId="0" borderId="14" xfId="0" applyFont="1" applyBorder="1" applyAlignment="1">
      <alignment horizontal="left" vertical="center" wrapText="1"/>
    </xf>
    <xf numFmtId="0" fontId="31" fillId="0" borderId="20" xfId="0" applyFont="1" applyBorder="1" applyAlignment="1">
      <alignment horizontal="left" vertical="center" wrapText="1"/>
    </xf>
    <xf numFmtId="0" fontId="30" fillId="3" borderId="47" xfId="0" applyFont="1" applyFill="1" applyBorder="1" applyAlignment="1">
      <alignment horizontal="center" vertical="center" wrapText="1"/>
    </xf>
    <xf numFmtId="0" fontId="30" fillId="3" borderId="48" xfId="0" applyFont="1" applyFill="1" applyBorder="1" applyAlignment="1">
      <alignment horizontal="center" wrapText="1"/>
    </xf>
    <xf numFmtId="0" fontId="30" fillId="3" borderId="49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wrapText="1"/>
    </xf>
    <xf numFmtId="0" fontId="19" fillId="0" borderId="31" xfId="0" applyFont="1" applyBorder="1" applyAlignment="1">
      <alignment wrapText="1"/>
    </xf>
    <xf numFmtId="0" fontId="19" fillId="0" borderId="38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 wrapText="1"/>
    </xf>
    <xf numFmtId="0" fontId="19" fillId="0" borderId="38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left" wrapText="1"/>
    </xf>
    <xf numFmtId="0" fontId="24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wrapText="1"/>
    </xf>
    <xf numFmtId="0" fontId="23" fillId="0" borderId="25" xfId="0" applyFont="1" applyFill="1" applyBorder="1" applyAlignment="1">
      <alignment horizontal="center" wrapText="1"/>
    </xf>
    <xf numFmtId="0" fontId="0" fillId="0" borderId="14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19" fillId="0" borderId="27" xfId="0" applyFont="1" applyFill="1" applyBorder="1" applyAlignment="1">
      <alignment vertical="center" wrapText="1"/>
    </xf>
    <xf numFmtId="0" fontId="0" fillId="0" borderId="28" xfId="0" applyFont="1" applyBorder="1" applyAlignment="1">
      <alignment wrapText="1"/>
    </xf>
    <xf numFmtId="0" fontId="0" fillId="0" borderId="29" xfId="0" applyFont="1" applyBorder="1" applyAlignment="1">
      <alignment wrapText="1"/>
    </xf>
    <xf numFmtId="0" fontId="29" fillId="0" borderId="1" xfId="0" applyFont="1" applyBorder="1" applyAlignment="1">
      <alignment vertical="center" wrapText="1"/>
    </xf>
    <xf numFmtId="0" fontId="29" fillId="0" borderId="63" xfId="0" applyFont="1" applyBorder="1" applyAlignment="1">
      <alignment vertical="center" wrapText="1"/>
    </xf>
    <xf numFmtId="0" fontId="31" fillId="0" borderId="30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1" xfId="0" applyFont="1" applyBorder="1" applyAlignment="1">
      <alignment horizontal="left" vertical="center" wrapText="1"/>
    </xf>
    <xf numFmtId="0" fontId="28" fillId="0" borderId="30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40" fillId="0" borderId="50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60" xfId="0" applyFont="1" applyBorder="1" applyAlignment="1">
      <alignment horizontal="center" vertical="center" wrapText="1"/>
    </xf>
    <xf numFmtId="0" fontId="40" fillId="0" borderId="52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59" xfId="0" applyFont="1" applyBorder="1" applyAlignment="1">
      <alignment horizontal="center" vertical="center" wrapText="1"/>
    </xf>
    <xf numFmtId="0" fontId="40" fillId="5" borderId="50" xfId="0" applyFont="1" applyFill="1" applyBorder="1" applyAlignment="1">
      <alignment horizontal="center" vertical="center" wrapText="1"/>
    </xf>
    <xf numFmtId="0" fontId="41" fillId="5" borderId="32" xfId="0" applyFont="1" applyFill="1" applyBorder="1" applyAlignment="1">
      <alignment horizontal="center" vertical="center" wrapText="1"/>
    </xf>
    <xf numFmtId="0" fontId="40" fillId="5" borderId="64" xfId="0" applyFont="1" applyFill="1" applyBorder="1" applyAlignment="1">
      <alignment horizontal="center" vertical="center" wrapText="1"/>
    </xf>
    <xf numFmtId="0" fontId="41" fillId="5" borderId="65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vertical="center"/>
    </xf>
    <xf numFmtId="0" fontId="17" fillId="0" borderId="20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0" fillId="0" borderId="15" xfId="0" applyFont="1" applyBorder="1" applyAlignment="1">
      <alignment horizontal="left" vertical="center" wrapText="1"/>
    </xf>
    <xf numFmtId="0" fontId="0" fillId="0" borderId="4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wrapText="1"/>
    </xf>
    <xf numFmtId="0" fontId="28" fillId="0" borderId="0" xfId="0" applyFont="1" applyBorder="1" applyAlignment="1">
      <alignment horizontal="left"/>
    </xf>
    <xf numFmtId="0" fontId="29" fillId="0" borderId="9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center" vertical="center"/>
    </xf>
    <xf numFmtId="0" fontId="27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/>
    <xf numFmtId="0" fontId="6" fillId="0" borderId="14" xfId="0" applyFont="1" applyBorder="1"/>
    <xf numFmtId="0" fontId="19" fillId="0" borderId="14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55"/>
  <sheetViews>
    <sheetView tabSelected="1" view="pageBreakPreview" topLeftCell="C1" zoomScale="50" zoomScaleNormal="50" zoomScaleSheetLayoutView="50" workbookViewId="0">
      <selection activeCell="Z11" sqref="Z11:AD11"/>
    </sheetView>
  </sheetViews>
  <sheetFormatPr defaultColWidth="9.6640625" defaultRowHeight="13.2" x14ac:dyDescent="0.25"/>
  <cols>
    <col min="1" max="1" width="39" hidden="1" customWidth="1"/>
    <col min="2" max="2" width="34" hidden="1" customWidth="1"/>
    <col min="3" max="3" width="21.6640625" customWidth="1"/>
    <col min="4" max="4" width="48" hidden="1" customWidth="1"/>
    <col min="5" max="5" width="41.33203125" hidden="1" customWidth="1"/>
    <col min="6" max="6" width="27.44140625" hidden="1" customWidth="1"/>
    <col min="7" max="7" width="22.6640625" hidden="1" customWidth="1"/>
    <col min="8" max="8" width="39" hidden="1" customWidth="1"/>
    <col min="9" max="9" width="26.33203125" hidden="1" customWidth="1"/>
    <col min="10" max="10" width="35" hidden="1" customWidth="1"/>
    <col min="11" max="11" width="25.44140625" hidden="1" customWidth="1"/>
    <col min="12" max="12" width="24.33203125" hidden="1" customWidth="1"/>
    <col min="13" max="13" width="41.6640625" hidden="1" customWidth="1"/>
    <col min="14" max="14" width="24.5546875" hidden="1" customWidth="1"/>
    <col min="15" max="15" width="20.33203125" hidden="1" customWidth="1"/>
    <col min="16" max="17" width="21.5546875" hidden="1" customWidth="1"/>
    <col min="18" max="18" width="21.6640625" hidden="1" customWidth="1"/>
    <col min="19" max="19" width="27.6640625" hidden="1" customWidth="1"/>
    <col min="20" max="20" width="5.44140625" hidden="1" customWidth="1"/>
    <col min="21" max="21" width="22.5546875" hidden="1" customWidth="1"/>
    <col min="22" max="22" width="46.5546875" hidden="1" customWidth="1"/>
    <col min="23" max="23" width="26.6640625" hidden="1" customWidth="1"/>
    <col min="24" max="24" width="30.44140625" hidden="1" customWidth="1"/>
    <col min="25" max="25" width="90" hidden="1" customWidth="1"/>
    <col min="26" max="26" width="26.33203125" customWidth="1"/>
    <col min="27" max="27" width="38.33203125" customWidth="1"/>
    <col min="28" max="28" width="50.6640625" customWidth="1"/>
    <col min="29" max="29" width="53.33203125" customWidth="1"/>
    <col min="30" max="30" width="62.88671875" customWidth="1"/>
    <col min="31" max="31" width="0.6640625" hidden="1" customWidth="1"/>
    <col min="32" max="32" width="16.6640625" style="23" hidden="1" customWidth="1"/>
    <col min="33" max="33" width="31.33203125" hidden="1" customWidth="1"/>
    <col min="34" max="34" width="54.5546875" hidden="1" customWidth="1"/>
    <col min="35" max="35" width="53.5546875" hidden="1" customWidth="1"/>
    <col min="36" max="36" width="20.33203125" hidden="1" customWidth="1"/>
    <col min="37" max="37" width="22" hidden="1" customWidth="1"/>
    <col min="38" max="38" width="47" hidden="1" customWidth="1"/>
    <col min="39" max="41" width="23" style="1" customWidth="1"/>
    <col min="42" max="42" width="18.88671875" style="1" customWidth="1"/>
    <col min="43" max="43" width="21" style="1" customWidth="1"/>
    <col min="44" max="49" width="9.6640625" style="1"/>
  </cols>
  <sheetData>
    <row r="1" spans="2:49" ht="91.95" customHeight="1" x14ac:dyDescent="0.4">
      <c r="AC1" s="239" t="s">
        <v>94</v>
      </c>
      <c r="AD1" s="240"/>
      <c r="AE1" s="240"/>
      <c r="AF1" s="240"/>
      <c r="AG1" s="240"/>
      <c r="AH1" s="240"/>
      <c r="AI1" s="240"/>
      <c r="AJ1" s="240"/>
      <c r="AK1" s="240"/>
      <c r="AL1" s="240"/>
      <c r="AM1" s="240"/>
      <c r="AN1" s="241"/>
      <c r="AO1" s="241"/>
    </row>
    <row r="2" spans="2:49" s="2" customFormat="1" ht="54.6" customHeight="1" x14ac:dyDescent="0.4">
      <c r="C2" s="39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412"/>
      <c r="AE2" s="413"/>
      <c r="AF2" s="413"/>
      <c r="AG2" s="3"/>
      <c r="AH2" s="3"/>
      <c r="AI2" s="3"/>
      <c r="AJ2" s="3"/>
      <c r="AK2" s="3"/>
      <c r="AL2" s="3"/>
      <c r="AM2" s="53"/>
      <c r="AN2" s="53"/>
      <c r="AO2" s="53"/>
      <c r="AP2" s="53"/>
      <c r="AQ2" s="54"/>
      <c r="AR2" s="54"/>
      <c r="AS2" s="54"/>
      <c r="AT2" s="54"/>
      <c r="AU2" s="54"/>
      <c r="AV2" s="54"/>
      <c r="AW2" s="54"/>
    </row>
    <row r="3" spans="2:49" s="2" customFormat="1" ht="76.95" customHeight="1" thickBot="1" x14ac:dyDescent="0.35">
      <c r="C3" s="417" t="s">
        <v>95</v>
      </c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  <c r="AC3" s="418"/>
      <c r="AD3" s="418"/>
      <c r="AE3" s="418"/>
      <c r="AF3" s="418"/>
      <c r="AG3" s="418"/>
      <c r="AH3" s="418"/>
      <c r="AI3" s="418"/>
      <c r="AJ3" s="418"/>
      <c r="AK3" s="418"/>
      <c r="AL3" s="418"/>
      <c r="AM3" s="418"/>
      <c r="AN3" s="418"/>
      <c r="AO3" s="418"/>
      <c r="AP3" s="53"/>
      <c r="AQ3" s="54"/>
      <c r="AR3" s="54"/>
      <c r="AS3" s="54"/>
      <c r="AT3" s="54"/>
      <c r="AU3" s="54"/>
      <c r="AV3" s="54"/>
      <c r="AW3" s="54"/>
    </row>
    <row r="4" spans="2:49" s="25" customFormat="1" ht="51.6" customHeight="1" thickBot="1" x14ac:dyDescent="0.35">
      <c r="B4" s="26"/>
      <c r="C4" s="248" t="s">
        <v>31</v>
      </c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50"/>
      <c r="AE4" s="58"/>
      <c r="AF4" s="173"/>
      <c r="AG4" s="226"/>
      <c r="AH4" s="226"/>
      <c r="AI4" s="226"/>
      <c r="AJ4" s="226"/>
      <c r="AK4" s="226"/>
      <c r="AL4" s="226"/>
      <c r="AM4" s="393" t="s">
        <v>49</v>
      </c>
      <c r="AN4" s="394"/>
      <c r="AO4" s="395"/>
      <c r="AP4" s="55"/>
      <c r="AQ4" s="55"/>
      <c r="AR4" s="55"/>
      <c r="AS4" s="55"/>
      <c r="AT4" s="55"/>
      <c r="AU4" s="55"/>
      <c r="AV4" s="55"/>
      <c r="AW4" s="55"/>
    </row>
    <row r="5" spans="2:49" s="25" customFormat="1" ht="28.95" customHeight="1" thickBot="1" x14ac:dyDescent="0.35">
      <c r="B5" s="26"/>
      <c r="C5" s="251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3"/>
      <c r="AE5" s="38"/>
      <c r="AF5" s="102" t="s">
        <v>38</v>
      </c>
      <c r="AG5" s="61"/>
      <c r="AH5" s="61"/>
      <c r="AI5" s="61"/>
      <c r="AJ5" s="61"/>
      <c r="AK5" s="61"/>
      <c r="AL5" s="61"/>
      <c r="AM5" s="204" t="s">
        <v>91</v>
      </c>
      <c r="AN5" s="204" t="s">
        <v>92</v>
      </c>
      <c r="AO5" s="204" t="s">
        <v>93</v>
      </c>
      <c r="AP5" s="55"/>
      <c r="AQ5" s="55"/>
      <c r="AR5" s="55"/>
      <c r="AS5" s="55"/>
      <c r="AT5" s="55"/>
      <c r="AU5" s="55"/>
      <c r="AV5" s="55"/>
      <c r="AW5" s="55"/>
    </row>
    <row r="6" spans="2:49" s="25" customFormat="1" ht="48.6" customHeight="1" thickBot="1" x14ac:dyDescent="0.35">
      <c r="B6" s="26"/>
      <c r="C6" s="266" t="s">
        <v>90</v>
      </c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8"/>
      <c r="AE6" s="38"/>
      <c r="AF6" s="48" t="e">
        <f>AF8+AF9+AF18+AF19+AF20+AF21+AF22+AF23+AF27+AF33+#REF!+AF63+AF64+AF65+AF66+AF68</f>
        <v>#REF!</v>
      </c>
      <c r="AG6" s="48" t="e">
        <f>AG8+AG9+AG18+AG19+AG20+AG21+AG22+AG23+AG27+AG33+#REF!+AG63+AG64+AG65+AG66+AG68</f>
        <v>#REF!</v>
      </c>
      <c r="AH6" s="48" t="e">
        <f>AH8+AH9+AH18+AH19+AH20+AH21+AH22+AH23+AH27+AH33+#REF!+AH63+AH64+AH65+AH66+AH68</f>
        <v>#REF!</v>
      </c>
      <c r="AI6" s="48" t="e">
        <f>AI8+AI9+AI18+AI19+AI20+AI21+AI22+AI23+AI27+AI33+#REF!+AI63+AI64+AI65+AI66+AI68</f>
        <v>#REF!</v>
      </c>
      <c r="AJ6" s="48" t="e">
        <f>AJ8+AJ9+AJ18+AJ19+AJ20+AJ21+AJ22+AJ23+AJ27+AJ33+#REF!+AJ63+AJ64+AJ65+AJ66+AJ68</f>
        <v>#REF!</v>
      </c>
      <c r="AK6" s="48" t="e">
        <f>AK8+AK9+AK18+AK19+AK20+AK21+AK22+AK23+AK27+AK33+#REF!+AK63+AK64+AK65+AK66+AK68</f>
        <v>#REF!</v>
      </c>
      <c r="AL6" s="109" t="e">
        <f>AL8+AL9+AL18+AL19+AL20+AL21+AL22+AL23+AL27+AL33+#REF!+AL63+AL64+AL65+AL66+AL68</f>
        <v>#REF!</v>
      </c>
      <c r="AM6" s="203">
        <f>AM8+AM9+AM18+AM19+AM20+AM21+AM22+AM23+AM27+AM33+AM63+AM64+AM65+AM66+AM69+AM70+AM71+AM72+AM73</f>
        <v>757961</v>
      </c>
      <c r="AN6" s="203">
        <f t="shared" ref="AN6:AO6" si="0">AN8+AN9+AN18+AN19+AN20+AN21+AN22+AN23+AN27+AN33+AN63+AN64+AN65+AN66+AN69+AN70+AN71+AN72+AN73</f>
        <v>772489</v>
      </c>
      <c r="AO6" s="203">
        <f t="shared" si="0"/>
        <v>762118</v>
      </c>
      <c r="AP6" s="94"/>
      <c r="AQ6" s="55"/>
      <c r="AR6" s="55"/>
      <c r="AS6" s="55"/>
      <c r="AT6" s="55"/>
      <c r="AU6" s="55"/>
      <c r="AV6" s="55"/>
      <c r="AW6" s="55"/>
    </row>
    <row r="7" spans="2:49" s="27" customFormat="1" ht="25.95" customHeight="1" thickBot="1" x14ac:dyDescent="0.35">
      <c r="B7" s="28"/>
      <c r="C7" s="259" t="s">
        <v>0</v>
      </c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1"/>
      <c r="AE7" s="29"/>
      <c r="AF7" s="40" t="s">
        <v>39</v>
      </c>
      <c r="AG7" s="30"/>
      <c r="AH7" s="30"/>
      <c r="AI7" s="30"/>
      <c r="AJ7" s="49"/>
      <c r="AK7" s="49"/>
      <c r="AL7" s="30"/>
      <c r="AM7" s="111" t="s">
        <v>39</v>
      </c>
      <c r="AN7" s="111"/>
      <c r="AO7" s="111"/>
      <c r="AP7" s="30"/>
      <c r="AQ7" s="30"/>
      <c r="AR7" s="30"/>
      <c r="AS7" s="30"/>
      <c r="AT7" s="30"/>
      <c r="AU7" s="30"/>
      <c r="AV7" s="30"/>
      <c r="AW7" s="30"/>
    </row>
    <row r="8" spans="2:49" s="27" customFormat="1" ht="52.95" customHeight="1" thickBot="1" x14ac:dyDescent="0.35">
      <c r="B8" s="28"/>
      <c r="C8" s="254" t="s">
        <v>70</v>
      </c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55"/>
      <c r="Y8" s="255"/>
      <c r="Z8" s="255"/>
      <c r="AA8" s="255"/>
      <c r="AB8" s="255"/>
      <c r="AC8" s="255"/>
      <c r="AD8" s="256"/>
      <c r="AE8" s="34"/>
      <c r="AF8" s="41">
        <f>12686+3105</f>
        <v>15791</v>
      </c>
      <c r="AG8" s="30"/>
      <c r="AH8" s="30"/>
      <c r="AI8" s="30"/>
      <c r="AJ8" s="52">
        <v>3188</v>
      </c>
      <c r="AK8" s="66">
        <v>12751</v>
      </c>
      <c r="AL8" s="80"/>
      <c r="AM8" s="104">
        <v>6506</v>
      </c>
      <c r="AN8" s="104">
        <v>22770</v>
      </c>
      <c r="AO8" s="104">
        <v>9759</v>
      </c>
      <c r="AP8" s="30"/>
      <c r="AQ8" s="30"/>
      <c r="AR8" s="30"/>
      <c r="AS8" s="30"/>
      <c r="AT8" s="30"/>
      <c r="AU8" s="30"/>
      <c r="AV8" s="30"/>
      <c r="AW8" s="30"/>
    </row>
    <row r="9" spans="2:49" s="27" customFormat="1" ht="103.2" customHeight="1" thickBot="1" x14ac:dyDescent="0.35">
      <c r="B9" s="28"/>
      <c r="C9" s="254" t="s">
        <v>98</v>
      </c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5"/>
      <c r="AE9" s="34"/>
      <c r="AF9" s="42" t="e">
        <f>AF11+AF15+AF16+#REF!+AF17</f>
        <v>#REF!</v>
      </c>
      <c r="AG9" s="82" t="e">
        <f>AG11+AG15+AG16+#REF!</f>
        <v>#REF!</v>
      </c>
      <c r="AH9" s="42" t="e">
        <f>AH11+AH15+AH16+#REF!</f>
        <v>#REF!</v>
      </c>
      <c r="AI9" s="42" t="e">
        <f>AI11+AI15+AI16+#REF!</f>
        <v>#REF!</v>
      </c>
      <c r="AJ9" s="42" t="e">
        <f>AJ11+AJ15+AJ16+#REF!</f>
        <v>#REF!</v>
      </c>
      <c r="AK9" s="42" t="e">
        <f>AK11+AK15+AK16+#REF!</f>
        <v>#REF!</v>
      </c>
      <c r="AL9" s="88" t="e">
        <f>AL11+AL15+AL16+#REF!</f>
        <v>#REF!</v>
      </c>
      <c r="AM9" s="42">
        <f>AM11+AM15+AM16+AM17</f>
        <v>380671</v>
      </c>
      <c r="AN9" s="42">
        <f t="shared" ref="AN9:AO9" si="1">AN11+AN15+AN16+AN17</f>
        <v>380671</v>
      </c>
      <c r="AO9" s="42">
        <f t="shared" si="1"/>
        <v>380671</v>
      </c>
      <c r="AP9" s="30"/>
      <c r="AQ9" s="30"/>
      <c r="AR9" s="30"/>
      <c r="AS9" s="30"/>
      <c r="AT9" s="30"/>
      <c r="AU9" s="30"/>
      <c r="AV9" s="30"/>
      <c r="AW9" s="30"/>
    </row>
    <row r="10" spans="2:49" s="27" customFormat="1" ht="24.6" customHeight="1" x14ac:dyDescent="0.3">
      <c r="B10" s="28"/>
      <c r="C10" s="414" t="s">
        <v>1</v>
      </c>
      <c r="D10" s="415"/>
      <c r="E10" s="415"/>
      <c r="F10" s="415"/>
      <c r="G10" s="415"/>
      <c r="H10" s="415"/>
      <c r="I10" s="415"/>
      <c r="J10" s="415"/>
      <c r="K10" s="415"/>
      <c r="L10" s="415"/>
      <c r="M10" s="415"/>
      <c r="N10" s="415"/>
      <c r="O10" s="415"/>
      <c r="P10" s="415"/>
      <c r="Q10" s="415"/>
      <c r="R10" s="415"/>
      <c r="S10" s="415"/>
      <c r="T10" s="415"/>
      <c r="U10" s="415"/>
      <c r="V10" s="415"/>
      <c r="W10" s="415"/>
      <c r="X10" s="415"/>
      <c r="Y10" s="415"/>
      <c r="Z10" s="415"/>
      <c r="AA10" s="415"/>
      <c r="AB10" s="415"/>
      <c r="AC10" s="415"/>
      <c r="AD10" s="416"/>
      <c r="AE10" s="34"/>
      <c r="AF10" s="86"/>
      <c r="AG10" s="83"/>
      <c r="AH10" s="49"/>
      <c r="AI10" s="49"/>
      <c r="AJ10" s="49"/>
      <c r="AK10" s="49"/>
      <c r="AL10" s="89"/>
      <c r="AM10" s="112"/>
      <c r="AN10" s="132"/>
      <c r="AO10" s="132"/>
      <c r="AP10" s="30"/>
      <c r="AQ10" s="30"/>
      <c r="AR10" s="30"/>
      <c r="AS10" s="30"/>
      <c r="AT10" s="30"/>
      <c r="AU10" s="30"/>
      <c r="AV10" s="30"/>
      <c r="AW10" s="30"/>
    </row>
    <row r="11" spans="2:49" s="27" customFormat="1" ht="21" customHeight="1" x14ac:dyDescent="0.3">
      <c r="B11" s="31"/>
      <c r="C11" s="81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262" t="s">
        <v>30</v>
      </c>
      <c r="AA11" s="262"/>
      <c r="AB11" s="262"/>
      <c r="AC11" s="262"/>
      <c r="AD11" s="263"/>
      <c r="AE11" s="68"/>
      <c r="AF11" s="71">
        <f>AF13+AF14</f>
        <v>349662</v>
      </c>
      <c r="AG11" s="84">
        <f t="shared" ref="AG11:AO11" si="2">AG13+AG14</f>
        <v>0</v>
      </c>
      <c r="AH11" s="47">
        <f t="shared" si="2"/>
        <v>0</v>
      </c>
      <c r="AI11" s="47">
        <f t="shared" si="2"/>
        <v>0</v>
      </c>
      <c r="AJ11" s="47">
        <f t="shared" si="2"/>
        <v>10870</v>
      </c>
      <c r="AK11" s="47">
        <f t="shared" si="2"/>
        <v>299092</v>
      </c>
      <c r="AL11" s="90">
        <f t="shared" si="2"/>
        <v>0</v>
      </c>
      <c r="AM11" s="71">
        <f t="shared" si="2"/>
        <v>364726</v>
      </c>
      <c r="AN11" s="71">
        <f t="shared" si="2"/>
        <v>364726</v>
      </c>
      <c r="AO11" s="71">
        <f t="shared" si="2"/>
        <v>364726</v>
      </c>
      <c r="AP11" s="30"/>
      <c r="AQ11" s="30"/>
      <c r="AR11" s="30"/>
      <c r="AS11" s="30"/>
      <c r="AT11" s="30"/>
      <c r="AU11" s="30"/>
      <c r="AV11" s="30"/>
      <c r="AW11" s="30"/>
    </row>
    <row r="12" spans="2:49" s="27" customFormat="1" ht="23.4" customHeight="1" x14ac:dyDescent="0.3">
      <c r="B12" s="31"/>
      <c r="C12" s="81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153"/>
      <c r="AA12" s="271" t="s">
        <v>0</v>
      </c>
      <c r="AB12" s="272"/>
      <c r="AC12" s="272"/>
      <c r="AD12" s="273"/>
      <c r="AE12" s="68"/>
      <c r="AF12" s="87"/>
      <c r="AG12" s="83"/>
      <c r="AH12" s="49"/>
      <c r="AI12" s="49"/>
      <c r="AJ12" s="49"/>
      <c r="AK12" s="49"/>
      <c r="AL12" s="89"/>
      <c r="AM12" s="113"/>
      <c r="AN12" s="115"/>
      <c r="AO12" s="115"/>
      <c r="AP12" s="30"/>
      <c r="AQ12" s="30"/>
      <c r="AR12" s="30"/>
      <c r="AS12" s="30"/>
      <c r="AT12" s="30"/>
      <c r="AU12" s="30"/>
      <c r="AV12" s="30"/>
      <c r="AW12" s="30"/>
    </row>
    <row r="13" spans="2:49" s="27" customFormat="1" ht="26.4" customHeight="1" x14ac:dyDescent="0.3">
      <c r="B13" s="31"/>
      <c r="C13" s="81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153"/>
      <c r="AA13" s="262" t="s">
        <v>29</v>
      </c>
      <c r="AB13" s="269"/>
      <c r="AC13" s="269"/>
      <c r="AD13" s="270"/>
      <c r="AE13" s="34"/>
      <c r="AF13" s="71">
        <v>270516</v>
      </c>
      <c r="AG13" s="83"/>
      <c r="AH13" s="49"/>
      <c r="AI13" s="49"/>
      <c r="AJ13" s="52">
        <v>8086</v>
      </c>
      <c r="AK13" s="50">
        <v>228791</v>
      </c>
      <c r="AL13" s="89"/>
      <c r="AM13" s="195">
        <v>287571</v>
      </c>
      <c r="AN13" s="195">
        <v>287571</v>
      </c>
      <c r="AO13" s="229">
        <v>287571</v>
      </c>
      <c r="AP13" s="30"/>
      <c r="AQ13" s="30"/>
      <c r="AR13" s="30"/>
      <c r="AS13" s="30"/>
      <c r="AT13" s="30"/>
      <c r="AU13" s="30"/>
      <c r="AV13" s="30"/>
      <c r="AW13" s="30"/>
    </row>
    <row r="14" spans="2:49" s="27" customFormat="1" ht="27.6" customHeight="1" x14ac:dyDescent="0.3">
      <c r="B14" s="31"/>
      <c r="C14" s="81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153"/>
      <c r="AA14" s="262" t="s">
        <v>36</v>
      </c>
      <c r="AB14" s="269"/>
      <c r="AC14" s="269"/>
      <c r="AD14" s="270"/>
      <c r="AE14" s="34"/>
      <c r="AF14" s="71">
        <v>79146</v>
      </c>
      <c r="AG14" s="83"/>
      <c r="AH14" s="49"/>
      <c r="AI14" s="49"/>
      <c r="AJ14" s="52">
        <v>2784</v>
      </c>
      <c r="AK14" s="50">
        <v>70301</v>
      </c>
      <c r="AL14" s="89"/>
      <c r="AM14" s="195">
        <v>77155</v>
      </c>
      <c r="AN14" s="195">
        <v>77155</v>
      </c>
      <c r="AO14" s="229">
        <v>77155</v>
      </c>
      <c r="AP14" s="30"/>
      <c r="AQ14" s="30"/>
      <c r="AR14" s="30"/>
      <c r="AS14" s="30"/>
      <c r="AT14" s="30"/>
      <c r="AU14" s="30"/>
      <c r="AV14" s="30"/>
      <c r="AW14" s="30"/>
    </row>
    <row r="15" spans="2:49" s="27" customFormat="1" ht="27" customHeight="1" x14ac:dyDescent="0.3">
      <c r="B15" s="31"/>
      <c r="C15" s="81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262" t="s">
        <v>6</v>
      </c>
      <c r="AA15" s="269"/>
      <c r="AB15" s="269"/>
      <c r="AC15" s="269"/>
      <c r="AD15" s="270"/>
      <c r="AE15" s="34"/>
      <c r="AF15" s="71">
        <v>11855</v>
      </c>
      <c r="AG15" s="83"/>
      <c r="AH15" s="49"/>
      <c r="AI15" s="49"/>
      <c r="AJ15" s="52">
        <v>293</v>
      </c>
      <c r="AK15" s="50">
        <v>11014</v>
      </c>
      <c r="AL15" s="89"/>
      <c r="AM15" s="195">
        <v>12955</v>
      </c>
      <c r="AN15" s="195">
        <v>12955</v>
      </c>
      <c r="AO15" s="229">
        <v>12955</v>
      </c>
      <c r="AP15" s="30"/>
      <c r="AQ15" s="30"/>
      <c r="AR15" s="30"/>
      <c r="AS15" s="30"/>
      <c r="AT15" s="30"/>
      <c r="AU15" s="30"/>
      <c r="AV15" s="30"/>
      <c r="AW15" s="30"/>
    </row>
    <row r="16" spans="2:49" s="27" customFormat="1" ht="72.599999999999994" customHeight="1" x14ac:dyDescent="0.3">
      <c r="B16" s="31"/>
      <c r="C16" s="95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274" t="s">
        <v>33</v>
      </c>
      <c r="AA16" s="275"/>
      <c r="AB16" s="275"/>
      <c r="AC16" s="275"/>
      <c r="AD16" s="276"/>
      <c r="AE16" s="34"/>
      <c r="AF16" s="106">
        <v>52</v>
      </c>
      <c r="AG16" s="97"/>
      <c r="AH16" s="73"/>
      <c r="AI16" s="73"/>
      <c r="AJ16" s="98">
        <v>18</v>
      </c>
      <c r="AK16" s="99">
        <v>70</v>
      </c>
      <c r="AL16" s="100"/>
      <c r="AM16" s="230">
        <v>38</v>
      </c>
      <c r="AN16" s="230">
        <v>38</v>
      </c>
      <c r="AO16" s="229">
        <v>38</v>
      </c>
      <c r="AP16" s="30"/>
      <c r="AQ16" s="30"/>
      <c r="AR16" s="30"/>
      <c r="AS16" s="30"/>
      <c r="AT16" s="30"/>
      <c r="AU16" s="30"/>
      <c r="AV16" s="30"/>
      <c r="AW16" s="30"/>
    </row>
    <row r="17" spans="1:49" s="27" customFormat="1" ht="30" customHeight="1" thickBot="1" x14ac:dyDescent="0.35">
      <c r="B17" s="31"/>
      <c r="C17" s="95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274" t="s">
        <v>47</v>
      </c>
      <c r="AA17" s="410"/>
      <c r="AB17" s="410"/>
      <c r="AC17" s="410"/>
      <c r="AD17" s="411"/>
      <c r="AE17" s="117"/>
      <c r="AF17" s="118">
        <v>2738</v>
      </c>
      <c r="AG17" s="73"/>
      <c r="AH17" s="73"/>
      <c r="AI17" s="73"/>
      <c r="AJ17" s="119"/>
      <c r="AK17" s="120"/>
      <c r="AL17" s="100"/>
      <c r="AM17" s="230">
        <v>2952</v>
      </c>
      <c r="AN17" s="196">
        <v>2952</v>
      </c>
      <c r="AO17" s="231">
        <v>2952</v>
      </c>
      <c r="AP17" s="30"/>
      <c r="AQ17" s="30"/>
      <c r="AR17" s="30"/>
      <c r="AS17" s="30"/>
      <c r="AT17" s="30"/>
      <c r="AU17" s="30"/>
      <c r="AV17" s="30"/>
      <c r="AW17" s="30"/>
    </row>
    <row r="18" spans="1:49" s="27" customFormat="1" ht="52.95" customHeight="1" thickBot="1" x14ac:dyDescent="0.35">
      <c r="B18" s="28"/>
      <c r="C18" s="254" t="s">
        <v>71</v>
      </c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6"/>
      <c r="O18" s="406"/>
      <c r="P18" s="406"/>
      <c r="Q18" s="406"/>
      <c r="R18" s="406"/>
      <c r="S18" s="406"/>
      <c r="T18" s="406"/>
      <c r="U18" s="406"/>
      <c r="V18" s="406"/>
      <c r="W18" s="406"/>
      <c r="X18" s="406"/>
      <c r="Y18" s="406"/>
      <c r="Z18" s="406"/>
      <c r="AA18" s="406"/>
      <c r="AB18" s="406"/>
      <c r="AC18" s="406"/>
      <c r="AD18" s="407"/>
      <c r="AE18" s="121"/>
      <c r="AF18" s="42">
        <f>2907+569</f>
        <v>3476</v>
      </c>
      <c r="AG18" s="122"/>
      <c r="AH18" s="122"/>
      <c r="AI18" s="122"/>
      <c r="AJ18" s="123"/>
      <c r="AK18" s="123"/>
      <c r="AL18" s="122"/>
      <c r="AM18" s="104">
        <v>3397</v>
      </c>
      <c r="AN18" s="104">
        <v>3452</v>
      </c>
      <c r="AO18" s="104">
        <v>3621</v>
      </c>
      <c r="AP18" s="30"/>
      <c r="AQ18" s="30"/>
      <c r="AR18" s="30"/>
      <c r="AS18" s="30"/>
      <c r="AT18" s="30"/>
      <c r="AU18" s="30"/>
      <c r="AV18" s="30"/>
      <c r="AW18" s="30"/>
    </row>
    <row r="19" spans="1:49" s="27" customFormat="1" ht="75" customHeight="1" thickBot="1" x14ac:dyDescent="0.35">
      <c r="A19" s="30"/>
      <c r="B19" s="30"/>
      <c r="C19" s="254" t="s">
        <v>72</v>
      </c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406"/>
      <c r="Q19" s="406"/>
      <c r="R19" s="406"/>
      <c r="S19" s="406"/>
      <c r="T19" s="406"/>
      <c r="U19" s="406"/>
      <c r="V19" s="406"/>
      <c r="W19" s="406"/>
      <c r="X19" s="406"/>
      <c r="Y19" s="406"/>
      <c r="Z19" s="406"/>
      <c r="AA19" s="406"/>
      <c r="AB19" s="406"/>
      <c r="AC19" s="406"/>
      <c r="AD19" s="407"/>
      <c r="AE19" s="121"/>
      <c r="AF19" s="42">
        <v>1922</v>
      </c>
      <c r="AG19" s="122"/>
      <c r="AH19" s="122"/>
      <c r="AI19" s="122"/>
      <c r="AJ19" s="123"/>
      <c r="AK19" s="123"/>
      <c r="AL19" s="122"/>
      <c r="AM19" s="104">
        <v>2177</v>
      </c>
      <c r="AN19" s="104">
        <v>2177</v>
      </c>
      <c r="AO19" s="104">
        <v>2177</v>
      </c>
      <c r="AP19" s="30"/>
      <c r="AQ19" s="30"/>
      <c r="AR19" s="30"/>
      <c r="AS19" s="30"/>
      <c r="AT19" s="30"/>
      <c r="AU19" s="30"/>
      <c r="AV19" s="30"/>
      <c r="AW19" s="30"/>
    </row>
    <row r="20" spans="1:49" s="27" customFormat="1" ht="66" customHeight="1" thickBot="1" x14ac:dyDescent="0.35">
      <c r="C20" s="377" t="s">
        <v>73</v>
      </c>
      <c r="D20" s="408"/>
      <c r="E20" s="408"/>
      <c r="F20" s="408"/>
      <c r="G20" s="408"/>
      <c r="H20" s="408"/>
      <c r="I20" s="408"/>
      <c r="J20" s="408"/>
      <c r="K20" s="408"/>
      <c r="L20" s="408"/>
      <c r="M20" s="408"/>
      <c r="N20" s="408"/>
      <c r="O20" s="408"/>
      <c r="P20" s="408"/>
      <c r="Q20" s="408"/>
      <c r="R20" s="408"/>
      <c r="S20" s="408"/>
      <c r="T20" s="408"/>
      <c r="U20" s="408"/>
      <c r="V20" s="408"/>
      <c r="W20" s="408"/>
      <c r="X20" s="408"/>
      <c r="Y20" s="408"/>
      <c r="Z20" s="408"/>
      <c r="AA20" s="408"/>
      <c r="AB20" s="408"/>
      <c r="AC20" s="408"/>
      <c r="AD20" s="409"/>
      <c r="AE20" s="35"/>
      <c r="AF20" s="41">
        <v>1473</v>
      </c>
      <c r="AG20" s="30"/>
      <c r="AH20" s="30"/>
      <c r="AI20" s="30"/>
      <c r="AJ20" s="124">
        <v>248</v>
      </c>
      <c r="AK20" s="125">
        <v>1284</v>
      </c>
      <c r="AL20" s="30"/>
      <c r="AM20" s="114">
        <v>1609</v>
      </c>
      <c r="AN20" s="114">
        <v>1610</v>
      </c>
      <c r="AO20" s="114">
        <v>1612</v>
      </c>
      <c r="AP20" s="146"/>
      <c r="AQ20" s="146"/>
      <c r="AR20" s="149"/>
      <c r="AS20" s="30"/>
      <c r="AT20" s="30"/>
      <c r="AU20" s="30"/>
      <c r="AV20" s="30"/>
      <c r="AW20" s="30"/>
    </row>
    <row r="21" spans="1:49" s="27" customFormat="1" ht="51.6" customHeight="1" thickBot="1" x14ac:dyDescent="0.35">
      <c r="C21" s="254" t="s">
        <v>74</v>
      </c>
      <c r="D21" s="406"/>
      <c r="E21" s="406"/>
      <c r="F21" s="406"/>
      <c r="G21" s="406"/>
      <c r="H21" s="406"/>
      <c r="I21" s="406"/>
      <c r="J21" s="406"/>
      <c r="K21" s="406"/>
      <c r="L21" s="406"/>
      <c r="M21" s="406"/>
      <c r="N21" s="406"/>
      <c r="O21" s="406"/>
      <c r="P21" s="406"/>
      <c r="Q21" s="406"/>
      <c r="R21" s="406"/>
      <c r="S21" s="406"/>
      <c r="T21" s="406"/>
      <c r="U21" s="406"/>
      <c r="V21" s="406"/>
      <c r="W21" s="406"/>
      <c r="X21" s="406"/>
      <c r="Y21" s="406"/>
      <c r="Z21" s="406"/>
      <c r="AA21" s="406"/>
      <c r="AB21" s="406"/>
      <c r="AC21" s="406"/>
      <c r="AD21" s="407"/>
      <c r="AE21" s="35"/>
      <c r="AF21" s="42">
        <f>74-7</f>
        <v>67</v>
      </c>
      <c r="AG21" s="30"/>
      <c r="AH21" s="30"/>
      <c r="AI21" s="30"/>
      <c r="AJ21" s="49"/>
      <c r="AK21" s="49"/>
      <c r="AL21" s="30"/>
      <c r="AM21" s="104">
        <v>73</v>
      </c>
      <c r="AN21" s="232">
        <v>73</v>
      </c>
      <c r="AO21" s="232">
        <v>73</v>
      </c>
      <c r="AP21" s="30"/>
      <c r="AQ21" s="30"/>
      <c r="AR21" s="30"/>
      <c r="AS21" s="30"/>
      <c r="AT21" s="30"/>
      <c r="AU21" s="30"/>
      <c r="AV21" s="30"/>
      <c r="AW21" s="30"/>
    </row>
    <row r="22" spans="1:49" s="27" customFormat="1" ht="84" customHeight="1" thickBot="1" x14ac:dyDescent="0.35">
      <c r="C22" s="254" t="s">
        <v>75</v>
      </c>
      <c r="D22" s="406"/>
      <c r="E22" s="406"/>
      <c r="F22" s="406"/>
      <c r="G22" s="406"/>
      <c r="H22" s="406"/>
      <c r="I22" s="406"/>
      <c r="J22" s="406"/>
      <c r="K22" s="406"/>
      <c r="L22" s="406"/>
      <c r="M22" s="406"/>
      <c r="N22" s="406"/>
      <c r="O22" s="406"/>
      <c r="P22" s="406"/>
      <c r="Q22" s="406"/>
      <c r="R22" s="406"/>
      <c r="S22" s="406"/>
      <c r="T22" s="406"/>
      <c r="U22" s="406"/>
      <c r="V22" s="406"/>
      <c r="W22" s="406"/>
      <c r="X22" s="406"/>
      <c r="Y22" s="406"/>
      <c r="Z22" s="406"/>
      <c r="AA22" s="406"/>
      <c r="AB22" s="406"/>
      <c r="AC22" s="406"/>
      <c r="AD22" s="407"/>
      <c r="AE22" s="35"/>
      <c r="AF22" s="42">
        <f>24216+686</f>
        <v>24902</v>
      </c>
      <c r="AG22" s="30"/>
      <c r="AH22" s="30"/>
      <c r="AI22" s="30"/>
      <c r="AJ22" s="49"/>
      <c r="AK22" s="49"/>
      <c r="AL22" s="30"/>
      <c r="AM22" s="104">
        <v>25327</v>
      </c>
      <c r="AN22" s="104">
        <v>25327</v>
      </c>
      <c r="AO22" s="104">
        <v>25327</v>
      </c>
      <c r="AP22" s="30"/>
      <c r="AQ22" s="30"/>
      <c r="AR22" s="30"/>
      <c r="AS22" s="30"/>
      <c r="AT22" s="30"/>
      <c r="AU22" s="30"/>
      <c r="AV22" s="30"/>
      <c r="AW22" s="30"/>
    </row>
    <row r="23" spans="1:49" s="27" customFormat="1" ht="49.2" customHeight="1" thickBot="1" x14ac:dyDescent="0.35">
      <c r="C23" s="254" t="s">
        <v>76</v>
      </c>
      <c r="D23" s="406"/>
      <c r="E23" s="406"/>
      <c r="F23" s="406"/>
      <c r="G23" s="406"/>
      <c r="H23" s="406"/>
      <c r="I23" s="406"/>
      <c r="J23" s="406"/>
      <c r="K23" s="406"/>
      <c r="L23" s="406"/>
      <c r="M23" s="406"/>
      <c r="N23" s="406"/>
      <c r="O23" s="406"/>
      <c r="P23" s="406"/>
      <c r="Q23" s="406"/>
      <c r="R23" s="406"/>
      <c r="S23" s="406"/>
      <c r="T23" s="406"/>
      <c r="U23" s="406"/>
      <c r="V23" s="406"/>
      <c r="W23" s="406"/>
      <c r="X23" s="406"/>
      <c r="Y23" s="406"/>
      <c r="Z23" s="406"/>
      <c r="AA23" s="406"/>
      <c r="AB23" s="406"/>
      <c r="AC23" s="406"/>
      <c r="AD23" s="407"/>
      <c r="AE23" s="35"/>
      <c r="AF23" s="42">
        <f>AF25+AF26</f>
        <v>24163</v>
      </c>
      <c r="AG23" s="82">
        <f t="shared" ref="AG23:AO23" si="3">AG25+AG26</f>
        <v>0</v>
      </c>
      <c r="AH23" s="42">
        <f t="shared" si="3"/>
        <v>0</v>
      </c>
      <c r="AI23" s="42">
        <f t="shared" si="3"/>
        <v>0</v>
      </c>
      <c r="AJ23" s="42">
        <f t="shared" si="3"/>
        <v>0</v>
      </c>
      <c r="AK23" s="42">
        <f t="shared" si="3"/>
        <v>0</v>
      </c>
      <c r="AL23" s="88">
        <f t="shared" si="3"/>
        <v>0</v>
      </c>
      <c r="AM23" s="42">
        <f t="shared" si="3"/>
        <v>22905</v>
      </c>
      <c r="AN23" s="42">
        <f t="shared" si="3"/>
        <v>24445</v>
      </c>
      <c r="AO23" s="42">
        <f t="shared" si="3"/>
        <v>25382</v>
      </c>
      <c r="AP23" s="30"/>
      <c r="AQ23" s="30"/>
      <c r="AR23" s="30"/>
      <c r="AS23" s="30"/>
      <c r="AT23" s="30"/>
      <c r="AU23" s="30"/>
      <c r="AV23" s="30"/>
      <c r="AW23" s="30"/>
    </row>
    <row r="24" spans="1:49" s="27" customFormat="1" ht="24" customHeight="1" x14ac:dyDescent="0.3">
      <c r="C24" s="296" t="s">
        <v>1</v>
      </c>
      <c r="D24" s="297"/>
      <c r="E24" s="297"/>
      <c r="F24" s="297"/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S24" s="297"/>
      <c r="T24" s="297"/>
      <c r="U24" s="297"/>
      <c r="V24" s="297"/>
      <c r="W24" s="297"/>
      <c r="X24" s="297"/>
      <c r="Y24" s="297"/>
      <c r="Z24" s="297"/>
      <c r="AA24" s="297"/>
      <c r="AB24" s="297"/>
      <c r="AC24" s="297"/>
      <c r="AD24" s="298"/>
      <c r="AE24" s="35"/>
      <c r="AF24" s="69"/>
      <c r="AG24" s="30"/>
      <c r="AH24" s="30"/>
      <c r="AI24" s="30"/>
      <c r="AJ24" s="62"/>
      <c r="AK24" s="62"/>
      <c r="AL24" s="30"/>
      <c r="AM24" s="112"/>
      <c r="AN24" s="132"/>
      <c r="AO24" s="132"/>
      <c r="AP24" s="30"/>
      <c r="AQ24" s="30"/>
      <c r="AR24" s="30"/>
      <c r="AS24" s="30"/>
      <c r="AT24" s="30"/>
      <c r="AU24" s="30"/>
      <c r="AV24" s="30"/>
      <c r="AW24" s="30"/>
    </row>
    <row r="25" spans="1:49" s="27" customFormat="1" ht="25.2" customHeight="1" x14ac:dyDescent="0.3">
      <c r="C25" s="70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339" t="s">
        <v>4</v>
      </c>
      <c r="AA25" s="339"/>
      <c r="AB25" s="339"/>
      <c r="AC25" s="339"/>
      <c r="AD25" s="340"/>
      <c r="AE25" s="35"/>
      <c r="AF25" s="71">
        <f>24300-1989</f>
        <v>22311</v>
      </c>
      <c r="AG25" s="30"/>
      <c r="AH25" s="30"/>
      <c r="AI25" s="30"/>
      <c r="AJ25" s="49"/>
      <c r="AK25" s="49"/>
      <c r="AL25" s="30"/>
      <c r="AM25" s="195">
        <v>20773</v>
      </c>
      <c r="AN25" s="195">
        <v>22313</v>
      </c>
      <c r="AO25" s="195">
        <v>23250</v>
      </c>
      <c r="AP25" s="30"/>
      <c r="AQ25" s="30"/>
      <c r="AR25" s="30"/>
      <c r="AS25" s="30"/>
      <c r="AT25" s="30"/>
      <c r="AU25" s="30"/>
      <c r="AV25" s="30"/>
      <c r="AW25" s="30"/>
    </row>
    <row r="26" spans="1:49" s="27" customFormat="1" ht="27.6" customHeight="1" thickBot="1" x14ac:dyDescent="0.35">
      <c r="C26" s="72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323" t="s">
        <v>5</v>
      </c>
      <c r="AA26" s="323"/>
      <c r="AB26" s="323"/>
      <c r="AC26" s="323"/>
      <c r="AD26" s="324"/>
      <c r="AE26" s="35"/>
      <c r="AF26" s="106">
        <v>1852</v>
      </c>
      <c r="AG26" s="30"/>
      <c r="AH26" s="30"/>
      <c r="AI26" s="30"/>
      <c r="AJ26" s="73"/>
      <c r="AK26" s="73"/>
      <c r="AL26" s="30"/>
      <c r="AM26" s="230">
        <v>2132</v>
      </c>
      <c r="AN26" s="196">
        <v>2132</v>
      </c>
      <c r="AO26" s="196">
        <v>2132</v>
      </c>
      <c r="AP26" s="30"/>
      <c r="AQ26" s="30"/>
      <c r="AR26" s="30"/>
      <c r="AS26" s="30"/>
      <c r="AT26" s="30"/>
      <c r="AU26" s="30"/>
      <c r="AV26" s="30"/>
      <c r="AW26" s="30"/>
    </row>
    <row r="27" spans="1:49" s="27" customFormat="1" ht="54" customHeight="1" thickBot="1" x14ac:dyDescent="0.35">
      <c r="C27" s="283" t="s">
        <v>77</v>
      </c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4"/>
      <c r="S27" s="284"/>
      <c r="T27" s="284"/>
      <c r="U27" s="284"/>
      <c r="V27" s="284"/>
      <c r="W27" s="284"/>
      <c r="X27" s="284"/>
      <c r="Y27" s="284"/>
      <c r="Z27" s="284"/>
      <c r="AA27" s="284"/>
      <c r="AB27" s="284"/>
      <c r="AC27" s="284"/>
      <c r="AD27" s="285"/>
      <c r="AE27" s="37"/>
      <c r="AF27" s="42">
        <f>AF29+AF30+AF31</f>
        <v>21692</v>
      </c>
      <c r="AG27" s="82">
        <f t="shared" ref="AG27:AO27" si="4">AG29+AG30+AG31</f>
        <v>0</v>
      </c>
      <c r="AH27" s="42">
        <f t="shared" si="4"/>
        <v>0</v>
      </c>
      <c r="AI27" s="42">
        <f t="shared" si="4"/>
        <v>0</v>
      </c>
      <c r="AJ27" s="42">
        <f t="shared" si="4"/>
        <v>0</v>
      </c>
      <c r="AK27" s="42">
        <f t="shared" si="4"/>
        <v>0</v>
      </c>
      <c r="AL27" s="88">
        <f t="shared" si="4"/>
        <v>0</v>
      </c>
      <c r="AM27" s="42">
        <f t="shared" si="4"/>
        <v>23171</v>
      </c>
      <c r="AN27" s="42">
        <f t="shared" si="4"/>
        <v>23171</v>
      </c>
      <c r="AO27" s="42">
        <f t="shared" si="4"/>
        <v>23171</v>
      </c>
      <c r="AP27" s="147"/>
      <c r="AQ27" s="30"/>
      <c r="AR27" s="30"/>
      <c r="AS27" s="30"/>
      <c r="AT27" s="30"/>
      <c r="AU27" s="30"/>
      <c r="AV27" s="30"/>
      <c r="AW27" s="30"/>
    </row>
    <row r="28" spans="1:49" s="27" customFormat="1" ht="24.6" customHeight="1" x14ac:dyDescent="0.3">
      <c r="C28" s="296" t="s">
        <v>1</v>
      </c>
      <c r="D28" s="297"/>
      <c r="E28" s="297"/>
      <c r="F28" s="297"/>
      <c r="G28" s="297"/>
      <c r="H28" s="297"/>
      <c r="I28" s="297"/>
      <c r="J28" s="297"/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7"/>
      <c r="Y28" s="297"/>
      <c r="Z28" s="297"/>
      <c r="AA28" s="297"/>
      <c r="AB28" s="297"/>
      <c r="AC28" s="297"/>
      <c r="AD28" s="298"/>
      <c r="AE28" s="35"/>
      <c r="AF28" s="69"/>
      <c r="AG28" s="83"/>
      <c r="AH28" s="49"/>
      <c r="AI28" s="49"/>
      <c r="AJ28" s="49"/>
      <c r="AK28" s="49"/>
      <c r="AL28" s="89"/>
      <c r="AM28" s="112"/>
      <c r="AN28" s="64"/>
      <c r="AO28" s="64"/>
      <c r="AP28" s="30"/>
      <c r="AQ28" s="30"/>
      <c r="AR28" s="30"/>
      <c r="AS28" s="30"/>
      <c r="AT28" s="30"/>
      <c r="AU28" s="30"/>
      <c r="AV28" s="30"/>
      <c r="AW28" s="30"/>
    </row>
    <row r="29" spans="1:49" s="27" customFormat="1" ht="38.4" customHeight="1" x14ac:dyDescent="0.3">
      <c r="C29" s="60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316" t="s">
        <v>27</v>
      </c>
      <c r="AA29" s="316"/>
      <c r="AB29" s="316"/>
      <c r="AC29" s="316"/>
      <c r="AD29" s="317"/>
      <c r="AE29" s="35"/>
      <c r="AF29" s="71">
        <f>20917-194</f>
        <v>20723</v>
      </c>
      <c r="AG29" s="83"/>
      <c r="AH29" s="49"/>
      <c r="AI29" s="49"/>
      <c r="AJ29" s="49"/>
      <c r="AK29" s="49"/>
      <c r="AL29" s="89"/>
      <c r="AM29" s="195">
        <v>22104</v>
      </c>
      <c r="AN29" s="195">
        <v>22104</v>
      </c>
      <c r="AO29" s="229">
        <v>22104</v>
      </c>
      <c r="AP29" s="146"/>
      <c r="AQ29" s="146"/>
      <c r="AR29" s="30"/>
      <c r="AS29" s="30"/>
      <c r="AT29" s="30"/>
      <c r="AU29" s="30"/>
      <c r="AV29" s="30"/>
      <c r="AW29" s="30"/>
    </row>
    <row r="30" spans="1:49" s="27" customFormat="1" ht="42" customHeight="1" x14ac:dyDescent="0.3">
      <c r="C30" s="7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334" t="s">
        <v>32</v>
      </c>
      <c r="AA30" s="334"/>
      <c r="AB30" s="334"/>
      <c r="AC30" s="334"/>
      <c r="AD30" s="335"/>
      <c r="AE30" s="35"/>
      <c r="AF30" s="106">
        <f>778-16</f>
        <v>762</v>
      </c>
      <c r="AG30" s="97"/>
      <c r="AH30" s="73"/>
      <c r="AI30" s="73"/>
      <c r="AJ30" s="73"/>
      <c r="AK30" s="73"/>
      <c r="AL30" s="100"/>
      <c r="AM30" s="230">
        <v>846</v>
      </c>
      <c r="AN30" s="230">
        <v>846</v>
      </c>
      <c r="AO30" s="233">
        <v>846</v>
      </c>
      <c r="AP30" s="146"/>
      <c r="AQ30" s="148"/>
      <c r="AR30" s="30"/>
      <c r="AS30" s="30"/>
      <c r="AT30" s="30"/>
      <c r="AU30" s="30"/>
      <c r="AV30" s="30"/>
      <c r="AW30" s="30"/>
    </row>
    <row r="31" spans="1:49" s="27" customFormat="1" ht="41.4" customHeight="1" thickBot="1" x14ac:dyDescent="0.35">
      <c r="C31" s="60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316" t="s">
        <v>28</v>
      </c>
      <c r="AA31" s="316"/>
      <c r="AB31" s="316"/>
      <c r="AC31" s="316"/>
      <c r="AD31" s="317"/>
      <c r="AE31" s="128"/>
      <c r="AF31" s="47">
        <f>209-2</f>
        <v>207</v>
      </c>
      <c r="AG31" s="49"/>
      <c r="AH31" s="49"/>
      <c r="AI31" s="49"/>
      <c r="AJ31" s="49"/>
      <c r="AK31" s="49"/>
      <c r="AL31" s="89"/>
      <c r="AM31" s="195">
        <v>221</v>
      </c>
      <c r="AN31" s="195">
        <v>221</v>
      </c>
      <c r="AO31" s="229">
        <v>221</v>
      </c>
      <c r="AP31" s="146"/>
      <c r="AQ31" s="146"/>
      <c r="AR31" s="30"/>
      <c r="AS31" s="30"/>
      <c r="AT31" s="30"/>
      <c r="AU31" s="30"/>
      <c r="AV31" s="30"/>
      <c r="AW31" s="30"/>
    </row>
    <row r="32" spans="1:49" ht="123" hidden="1" customHeight="1" thickBot="1" x14ac:dyDescent="0.65">
      <c r="C32" s="325"/>
      <c r="D32" s="326"/>
      <c r="E32" s="326"/>
      <c r="F32" s="326"/>
      <c r="G32" s="326"/>
      <c r="H32" s="326"/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/>
      <c r="W32" s="326"/>
      <c r="X32" s="326"/>
      <c r="Y32" s="326"/>
      <c r="Z32" s="326"/>
      <c r="AA32" s="326"/>
      <c r="AB32" s="326"/>
      <c r="AC32" s="326"/>
      <c r="AD32" s="327"/>
      <c r="AE32" s="36"/>
      <c r="AF32" s="43"/>
      <c r="AG32" s="6"/>
      <c r="AH32" s="6"/>
      <c r="AI32" s="6"/>
      <c r="AJ32" s="127"/>
      <c r="AK32" s="127"/>
      <c r="AL32" s="6"/>
      <c r="AM32" s="115"/>
      <c r="AN32" s="64"/>
      <c r="AO32" s="64"/>
    </row>
    <row r="33" spans="3:49" s="27" customFormat="1" ht="83.4" customHeight="1" thickBot="1" x14ac:dyDescent="0.35">
      <c r="C33" s="283" t="s">
        <v>78</v>
      </c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284"/>
      <c r="P33" s="284"/>
      <c r="Q33" s="284"/>
      <c r="R33" s="284"/>
      <c r="S33" s="284"/>
      <c r="T33" s="284"/>
      <c r="U33" s="284"/>
      <c r="V33" s="284"/>
      <c r="W33" s="284"/>
      <c r="X33" s="284"/>
      <c r="Y33" s="284"/>
      <c r="Z33" s="284"/>
      <c r="AA33" s="284"/>
      <c r="AB33" s="284"/>
      <c r="AC33" s="284"/>
      <c r="AD33" s="285"/>
      <c r="AE33" s="227"/>
      <c r="AF33" s="42">
        <f>AF35+AF40</f>
        <v>278092</v>
      </c>
      <c r="AG33" s="82">
        <f t="shared" ref="AG33:AO33" si="5">AG35+AG40</f>
        <v>0</v>
      </c>
      <c r="AH33" s="42">
        <f t="shared" si="5"/>
        <v>0</v>
      </c>
      <c r="AI33" s="42">
        <f t="shared" si="5"/>
        <v>0</v>
      </c>
      <c r="AJ33" s="42">
        <f t="shared" si="5"/>
        <v>26056</v>
      </c>
      <c r="AK33" s="42">
        <f t="shared" si="5"/>
        <v>248445</v>
      </c>
      <c r="AL33" s="88">
        <f t="shared" si="5"/>
        <v>0</v>
      </c>
      <c r="AM33" s="42">
        <f t="shared" si="5"/>
        <v>286057</v>
      </c>
      <c r="AN33" s="234">
        <f t="shared" si="5"/>
        <v>286057</v>
      </c>
      <c r="AO33" s="234">
        <f t="shared" si="5"/>
        <v>286057</v>
      </c>
      <c r="AP33" s="30"/>
      <c r="AQ33" s="30"/>
      <c r="AR33" s="30"/>
      <c r="AS33" s="30"/>
      <c r="AT33" s="30"/>
      <c r="AU33" s="30"/>
      <c r="AV33" s="30"/>
      <c r="AW33" s="30"/>
    </row>
    <row r="34" spans="3:49" s="27" customFormat="1" ht="27.6" customHeight="1" x14ac:dyDescent="0.3">
      <c r="C34" s="296" t="s">
        <v>1</v>
      </c>
      <c r="D34" s="297"/>
      <c r="E34" s="297"/>
      <c r="F34" s="297"/>
      <c r="G34" s="297"/>
      <c r="H34" s="297"/>
      <c r="I34" s="297"/>
      <c r="J34" s="297"/>
      <c r="K34" s="297"/>
      <c r="L34" s="297"/>
      <c r="M34" s="297"/>
      <c r="N34" s="297"/>
      <c r="O34" s="297"/>
      <c r="P34" s="297"/>
      <c r="Q34" s="297"/>
      <c r="R34" s="297"/>
      <c r="S34" s="297"/>
      <c r="T34" s="297"/>
      <c r="U34" s="297"/>
      <c r="V34" s="297"/>
      <c r="W34" s="297"/>
      <c r="X34" s="297"/>
      <c r="Y34" s="297"/>
      <c r="Z34" s="297"/>
      <c r="AA34" s="297"/>
      <c r="AB34" s="297"/>
      <c r="AC34" s="297"/>
      <c r="AD34" s="298"/>
      <c r="AE34" s="35"/>
      <c r="AF34" s="86"/>
      <c r="AG34" s="30"/>
      <c r="AH34" s="30"/>
      <c r="AI34" s="30"/>
      <c r="AJ34" s="62"/>
      <c r="AK34" s="62"/>
      <c r="AL34" s="30"/>
      <c r="AM34" s="198"/>
      <c r="AN34" s="201"/>
      <c r="AO34" s="200"/>
      <c r="AP34" s="30"/>
      <c r="AQ34" s="30"/>
      <c r="AR34" s="30"/>
      <c r="AS34" s="30"/>
      <c r="AT34" s="30"/>
      <c r="AU34" s="30"/>
      <c r="AV34" s="30"/>
      <c r="AW34" s="30"/>
    </row>
    <row r="35" spans="3:49" s="27" customFormat="1" ht="22.5" customHeight="1" x14ac:dyDescent="0.3">
      <c r="C35" s="74"/>
      <c r="D35" s="152" t="s">
        <v>2</v>
      </c>
      <c r="E35" s="152" t="s">
        <v>2</v>
      </c>
      <c r="F35" s="152" t="s">
        <v>2</v>
      </c>
      <c r="G35" s="152" t="s">
        <v>2</v>
      </c>
      <c r="H35" s="152" t="s">
        <v>2</v>
      </c>
      <c r="I35" s="152" t="s">
        <v>2</v>
      </c>
      <c r="J35" s="152" t="s">
        <v>2</v>
      </c>
      <c r="K35" s="152" t="s">
        <v>2</v>
      </c>
      <c r="L35" s="152" t="s">
        <v>2</v>
      </c>
      <c r="M35" s="152" t="s">
        <v>2</v>
      </c>
      <c r="N35" s="152" t="s">
        <v>2</v>
      </c>
      <c r="O35" s="152" t="s">
        <v>2</v>
      </c>
      <c r="P35" s="152" t="s">
        <v>2</v>
      </c>
      <c r="Q35" s="152" t="s">
        <v>2</v>
      </c>
      <c r="R35" s="152" t="s">
        <v>2</v>
      </c>
      <c r="S35" s="152" t="s">
        <v>2</v>
      </c>
      <c r="T35" s="152" t="s">
        <v>2</v>
      </c>
      <c r="U35" s="152" t="s">
        <v>2</v>
      </c>
      <c r="V35" s="152" t="s">
        <v>2</v>
      </c>
      <c r="W35" s="152" t="s">
        <v>2</v>
      </c>
      <c r="X35" s="152" t="s">
        <v>2</v>
      </c>
      <c r="Y35" s="152" t="s">
        <v>2</v>
      </c>
      <c r="Z35" s="274" t="s">
        <v>37</v>
      </c>
      <c r="AA35" s="289"/>
      <c r="AB35" s="289"/>
      <c r="AC35" s="289"/>
      <c r="AD35" s="290"/>
      <c r="AE35" s="35"/>
      <c r="AF35" s="71">
        <f>AF37+AF38+AF39</f>
        <v>273433</v>
      </c>
      <c r="AG35" s="85">
        <f t="shared" ref="AG35:AO35" si="6">AG37+AG38+AG39</f>
        <v>0</v>
      </c>
      <c r="AH35" s="71">
        <f t="shared" si="6"/>
        <v>0</v>
      </c>
      <c r="AI35" s="71">
        <f t="shared" si="6"/>
        <v>0</v>
      </c>
      <c r="AJ35" s="71">
        <f t="shared" si="6"/>
        <v>25726</v>
      </c>
      <c r="AK35" s="71">
        <f t="shared" si="6"/>
        <v>243911</v>
      </c>
      <c r="AL35" s="91">
        <f t="shared" si="6"/>
        <v>0</v>
      </c>
      <c r="AM35" s="91">
        <f t="shared" si="6"/>
        <v>280882</v>
      </c>
      <c r="AN35" s="91">
        <f t="shared" si="6"/>
        <v>280882</v>
      </c>
      <c r="AO35" s="71">
        <f t="shared" si="6"/>
        <v>280882</v>
      </c>
      <c r="AP35" s="30"/>
      <c r="AQ35" s="30"/>
      <c r="AR35" s="30"/>
      <c r="AS35" s="30"/>
      <c r="AT35" s="30"/>
      <c r="AU35" s="30"/>
      <c r="AV35" s="30"/>
      <c r="AW35" s="30"/>
    </row>
    <row r="36" spans="3:49" s="27" customFormat="1" ht="21.6" customHeight="1" x14ac:dyDescent="0.3">
      <c r="C36" s="74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294" t="s">
        <v>0</v>
      </c>
      <c r="AB36" s="294"/>
      <c r="AC36" s="294"/>
      <c r="AD36" s="295"/>
      <c r="AE36" s="35"/>
      <c r="AF36" s="71"/>
      <c r="AG36" s="30"/>
      <c r="AH36" s="30"/>
      <c r="AI36" s="30"/>
      <c r="AJ36" s="49"/>
      <c r="AK36" s="75"/>
      <c r="AL36" s="30"/>
      <c r="AM36" s="199"/>
      <c r="AN36" s="199"/>
      <c r="AO36" s="113"/>
      <c r="AP36" s="30"/>
      <c r="AQ36" s="30"/>
      <c r="AR36" s="30"/>
      <c r="AS36" s="30"/>
      <c r="AT36" s="30"/>
      <c r="AU36" s="30"/>
      <c r="AV36" s="30"/>
      <c r="AW36" s="30"/>
    </row>
    <row r="37" spans="3:49" s="27" customFormat="1" ht="28.5" customHeight="1" x14ac:dyDescent="0.3">
      <c r="C37" s="74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262" t="s">
        <v>29</v>
      </c>
      <c r="AB37" s="262"/>
      <c r="AC37" s="262"/>
      <c r="AD37" s="263"/>
      <c r="AE37" s="35"/>
      <c r="AF37" s="71">
        <v>200277</v>
      </c>
      <c r="AG37" s="30"/>
      <c r="AH37" s="30"/>
      <c r="AI37" s="30"/>
      <c r="AJ37" s="52">
        <v>17474</v>
      </c>
      <c r="AK37" s="75">
        <v>184586</v>
      </c>
      <c r="AL37" s="30"/>
      <c r="AM37" s="235">
        <v>208909</v>
      </c>
      <c r="AN37" s="235">
        <v>208909</v>
      </c>
      <c r="AO37" s="195">
        <v>208909</v>
      </c>
      <c r="AP37" s="30"/>
      <c r="AQ37" s="30"/>
      <c r="AR37" s="30"/>
      <c r="AS37" s="30"/>
      <c r="AT37" s="30"/>
      <c r="AU37" s="30"/>
      <c r="AV37" s="30"/>
      <c r="AW37" s="30"/>
    </row>
    <row r="38" spans="3:49" s="27" customFormat="1" ht="28.2" customHeight="1" x14ac:dyDescent="0.3">
      <c r="C38" s="74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281" t="s">
        <v>34</v>
      </c>
      <c r="AB38" s="281"/>
      <c r="AC38" s="281"/>
      <c r="AD38" s="282"/>
      <c r="AE38" s="35"/>
      <c r="AF38" s="71">
        <v>30682</v>
      </c>
      <c r="AG38" s="30"/>
      <c r="AH38" s="30"/>
      <c r="AI38" s="30"/>
      <c r="AJ38" s="52">
        <v>4982</v>
      </c>
      <c r="AK38" s="75">
        <v>20724</v>
      </c>
      <c r="AL38" s="30"/>
      <c r="AM38" s="235">
        <v>30184</v>
      </c>
      <c r="AN38" s="235">
        <v>30184</v>
      </c>
      <c r="AO38" s="195">
        <v>30184</v>
      </c>
      <c r="AP38" s="30"/>
      <c r="AQ38" s="30"/>
      <c r="AR38" s="30"/>
      <c r="AS38" s="30"/>
      <c r="AT38" s="30"/>
      <c r="AU38" s="30"/>
      <c r="AV38" s="30"/>
      <c r="AW38" s="30"/>
    </row>
    <row r="39" spans="3:49" s="27" customFormat="1" ht="25.95" customHeight="1" x14ac:dyDescent="0.3">
      <c r="C39" s="74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331" t="s">
        <v>35</v>
      </c>
      <c r="AB39" s="332"/>
      <c r="AC39" s="332"/>
      <c r="AD39" s="333"/>
      <c r="AE39" s="35"/>
      <c r="AF39" s="71">
        <v>42474</v>
      </c>
      <c r="AG39" s="30"/>
      <c r="AH39" s="30"/>
      <c r="AI39" s="30"/>
      <c r="AJ39" s="52">
        <v>3270</v>
      </c>
      <c r="AK39" s="75">
        <v>38601</v>
      </c>
      <c r="AL39" s="30"/>
      <c r="AM39" s="235">
        <v>41789</v>
      </c>
      <c r="AN39" s="235">
        <v>41789</v>
      </c>
      <c r="AO39" s="195">
        <v>41789</v>
      </c>
      <c r="AP39" s="30"/>
      <c r="AQ39" s="30"/>
      <c r="AR39" s="30"/>
      <c r="AS39" s="30"/>
      <c r="AT39" s="30"/>
      <c r="AU39" s="30"/>
      <c r="AV39" s="30"/>
      <c r="AW39" s="30"/>
    </row>
    <row r="40" spans="3:49" s="27" customFormat="1" ht="27.6" customHeight="1" thickBot="1" x14ac:dyDescent="0.35">
      <c r="C40" s="105"/>
      <c r="D40" s="155" t="s">
        <v>3</v>
      </c>
      <c r="E40" s="155" t="s">
        <v>3</v>
      </c>
      <c r="F40" s="155" t="s">
        <v>3</v>
      </c>
      <c r="G40" s="155" t="s">
        <v>3</v>
      </c>
      <c r="H40" s="155" t="s">
        <v>3</v>
      </c>
      <c r="I40" s="155" t="s">
        <v>3</v>
      </c>
      <c r="J40" s="155" t="s">
        <v>3</v>
      </c>
      <c r="K40" s="155" t="s">
        <v>3</v>
      </c>
      <c r="L40" s="155" t="s">
        <v>3</v>
      </c>
      <c r="M40" s="155" t="s">
        <v>3</v>
      </c>
      <c r="N40" s="155" t="s">
        <v>3</v>
      </c>
      <c r="O40" s="155" t="s">
        <v>3</v>
      </c>
      <c r="P40" s="155" t="s">
        <v>3</v>
      </c>
      <c r="Q40" s="155" t="s">
        <v>3</v>
      </c>
      <c r="R40" s="155" t="s">
        <v>3</v>
      </c>
      <c r="S40" s="155" t="s">
        <v>3</v>
      </c>
      <c r="T40" s="155" t="s">
        <v>3</v>
      </c>
      <c r="U40" s="155" t="s">
        <v>3</v>
      </c>
      <c r="V40" s="155" t="s">
        <v>3</v>
      </c>
      <c r="W40" s="155" t="s">
        <v>3</v>
      </c>
      <c r="X40" s="155" t="s">
        <v>3</v>
      </c>
      <c r="Y40" s="155" t="s">
        <v>3</v>
      </c>
      <c r="Z40" s="278" t="s">
        <v>6</v>
      </c>
      <c r="AA40" s="279"/>
      <c r="AB40" s="279"/>
      <c r="AC40" s="279"/>
      <c r="AD40" s="280"/>
      <c r="AE40" s="63"/>
      <c r="AF40" s="107">
        <v>4659</v>
      </c>
      <c r="AG40" s="76"/>
      <c r="AH40" s="76"/>
      <c r="AI40" s="76"/>
      <c r="AJ40" s="77">
        <v>330</v>
      </c>
      <c r="AK40" s="78">
        <v>4534</v>
      </c>
      <c r="AL40" s="76"/>
      <c r="AM40" s="236">
        <v>5175</v>
      </c>
      <c r="AN40" s="236">
        <v>5175</v>
      </c>
      <c r="AO40" s="196">
        <v>5175</v>
      </c>
      <c r="AP40" s="30"/>
      <c r="AQ40" s="30"/>
      <c r="AR40" s="30"/>
      <c r="AS40" s="30"/>
      <c r="AT40" s="30"/>
      <c r="AU40" s="30"/>
      <c r="AV40" s="30"/>
      <c r="AW40" s="30"/>
    </row>
    <row r="41" spans="3:49" s="32" customFormat="1" ht="40.200000000000003" hidden="1" customHeight="1" thickBot="1" x14ac:dyDescent="0.35">
      <c r="C41" s="336" t="s">
        <v>10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8"/>
      <c r="AE41" s="44"/>
      <c r="AF41" s="41">
        <f>AF43+AF44</f>
        <v>55000</v>
      </c>
      <c r="AJ41" s="65"/>
      <c r="AK41" s="65"/>
      <c r="AM41" s="115"/>
      <c r="AN41" s="64"/>
      <c r="AO41" s="64"/>
      <c r="AP41" s="56"/>
      <c r="AQ41" s="56"/>
      <c r="AR41" s="56"/>
      <c r="AS41" s="56"/>
      <c r="AT41" s="56"/>
      <c r="AU41" s="56"/>
      <c r="AV41" s="56"/>
      <c r="AW41" s="56"/>
    </row>
    <row r="42" spans="3:49" s="27" customFormat="1" ht="25.2" hidden="1" customHeight="1" thickBot="1" x14ac:dyDescent="0.35">
      <c r="C42" s="320" t="s">
        <v>0</v>
      </c>
      <c r="D42" s="321"/>
      <c r="E42" s="321"/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 s="321"/>
      <c r="R42" s="321"/>
      <c r="S42" s="321"/>
      <c r="T42" s="321"/>
      <c r="U42" s="321"/>
      <c r="V42" s="321"/>
      <c r="W42" s="321"/>
      <c r="X42" s="321"/>
      <c r="Y42" s="321"/>
      <c r="Z42" s="321"/>
      <c r="AA42" s="321"/>
      <c r="AB42" s="321"/>
      <c r="AC42" s="321"/>
      <c r="AD42" s="322"/>
      <c r="AE42" s="34"/>
      <c r="AF42" s="45"/>
      <c r="AJ42" s="49"/>
      <c r="AK42" s="49"/>
      <c r="AM42" s="115"/>
      <c r="AN42" s="64"/>
      <c r="AO42" s="64"/>
      <c r="AP42" s="30"/>
      <c r="AQ42" s="30"/>
      <c r="AR42" s="30"/>
      <c r="AS42" s="30"/>
      <c r="AT42" s="30"/>
      <c r="AU42" s="30"/>
      <c r="AV42" s="30"/>
      <c r="AW42" s="30"/>
    </row>
    <row r="43" spans="3:49" s="27" customFormat="1" ht="24.6" hidden="1" customHeight="1" thickBot="1" x14ac:dyDescent="0.35">
      <c r="C43" s="291" t="s">
        <v>7</v>
      </c>
      <c r="D43" s="292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3"/>
      <c r="AE43" s="35"/>
      <c r="AF43" s="42">
        <v>50000</v>
      </c>
      <c r="AJ43" s="49"/>
      <c r="AK43" s="49"/>
      <c r="AM43" s="115"/>
      <c r="AN43" s="64"/>
      <c r="AO43" s="64"/>
      <c r="AP43" s="30"/>
      <c r="AQ43" s="30"/>
      <c r="AR43" s="30"/>
      <c r="AS43" s="30"/>
      <c r="AT43" s="30"/>
      <c r="AU43" s="30"/>
      <c r="AV43" s="30"/>
      <c r="AW43" s="30"/>
    </row>
    <row r="44" spans="3:49" s="27" customFormat="1" ht="61.95" hidden="1" customHeight="1" thickBot="1" x14ac:dyDescent="0.35">
      <c r="C44" s="286" t="s">
        <v>20</v>
      </c>
      <c r="D44" s="318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9"/>
      <c r="AE44" s="35"/>
      <c r="AF44" s="41">
        <v>5000</v>
      </c>
      <c r="AJ44" s="49"/>
      <c r="AK44" s="49"/>
      <c r="AM44" s="115"/>
      <c r="AN44" s="64"/>
      <c r="AO44" s="64"/>
      <c r="AP44" s="30"/>
      <c r="AQ44" s="30"/>
      <c r="AR44" s="30"/>
      <c r="AS44" s="30"/>
      <c r="AT44" s="30"/>
      <c r="AU44" s="30"/>
      <c r="AV44" s="30"/>
      <c r="AW44" s="30"/>
    </row>
    <row r="45" spans="3:49" s="33" customFormat="1" ht="39" hidden="1" customHeight="1" thickBot="1" x14ac:dyDescent="0.35">
      <c r="C45" s="328" t="s">
        <v>9</v>
      </c>
      <c r="D45" s="329"/>
      <c r="E45" s="329"/>
      <c r="F45" s="329"/>
      <c r="G45" s="329"/>
      <c r="H45" s="329"/>
      <c r="I45" s="329"/>
      <c r="J45" s="329"/>
      <c r="K45" s="329"/>
      <c r="L45" s="329"/>
      <c r="M45" s="329"/>
      <c r="N45" s="329"/>
      <c r="O45" s="329"/>
      <c r="P45" s="329"/>
      <c r="Q45" s="329"/>
      <c r="R45" s="329"/>
      <c r="S45" s="329"/>
      <c r="T45" s="329"/>
      <c r="U45" s="329"/>
      <c r="V45" s="329"/>
      <c r="W45" s="329"/>
      <c r="X45" s="329"/>
      <c r="Y45" s="329"/>
      <c r="Z45" s="329"/>
      <c r="AA45" s="329"/>
      <c r="AB45" s="329"/>
      <c r="AC45" s="329"/>
      <c r="AD45" s="330"/>
      <c r="AE45" s="44"/>
      <c r="AF45" s="41">
        <f>AF47+AF48+AF49+AF50+AF51+AF52+AF53+AF54+AF55+AF56+AF57+AF58+AF59+AF60+AF61</f>
        <v>324010.92</v>
      </c>
      <c r="AJ45" s="51"/>
      <c r="AK45" s="51"/>
      <c r="AM45" s="116"/>
      <c r="AN45" s="193"/>
      <c r="AO45" s="193"/>
      <c r="AP45" s="57"/>
      <c r="AQ45" s="57"/>
      <c r="AR45" s="57"/>
      <c r="AS45" s="57"/>
      <c r="AT45" s="57"/>
      <c r="AU45" s="57"/>
      <c r="AV45" s="57"/>
      <c r="AW45" s="57"/>
    </row>
    <row r="46" spans="3:49" s="27" customFormat="1" ht="23.7" hidden="1" customHeight="1" thickBot="1" x14ac:dyDescent="0.35">
      <c r="C46" s="320" t="s">
        <v>0</v>
      </c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  <c r="O46" s="321"/>
      <c r="P46" s="321"/>
      <c r="Q46" s="321"/>
      <c r="R46" s="321"/>
      <c r="S46" s="321"/>
      <c r="T46" s="321"/>
      <c r="U46" s="321"/>
      <c r="V46" s="321"/>
      <c r="W46" s="321"/>
      <c r="X46" s="321"/>
      <c r="Y46" s="321"/>
      <c r="Z46" s="321"/>
      <c r="AA46" s="321"/>
      <c r="AB46" s="321"/>
      <c r="AC46" s="321"/>
      <c r="AD46" s="322"/>
      <c r="AE46" s="35"/>
      <c r="AF46" s="41"/>
      <c r="AJ46" s="49"/>
      <c r="AK46" s="49"/>
      <c r="AM46" s="115"/>
      <c r="AN46" s="64"/>
      <c r="AO46" s="64"/>
      <c r="AP46" s="30"/>
      <c r="AQ46" s="30"/>
      <c r="AR46" s="30"/>
      <c r="AS46" s="30"/>
      <c r="AT46" s="30"/>
      <c r="AU46" s="30"/>
      <c r="AV46" s="30"/>
      <c r="AW46" s="30"/>
    </row>
    <row r="47" spans="3:49" s="27" customFormat="1" ht="48.6" hidden="1" customHeight="1" thickBot="1" x14ac:dyDescent="0.35">
      <c r="C47" s="286" t="s">
        <v>8</v>
      </c>
      <c r="D47" s="308"/>
      <c r="E47" s="308"/>
      <c r="F47" s="308"/>
      <c r="G47" s="308"/>
      <c r="H47" s="308"/>
      <c r="I47" s="308"/>
      <c r="J47" s="308"/>
      <c r="K47" s="308"/>
      <c r="L47" s="308"/>
      <c r="M47" s="308"/>
      <c r="N47" s="308"/>
      <c r="O47" s="308"/>
      <c r="P47" s="308"/>
      <c r="Q47" s="308"/>
      <c r="R47" s="308"/>
      <c r="S47" s="308"/>
      <c r="T47" s="308"/>
      <c r="U47" s="308"/>
      <c r="V47" s="308"/>
      <c r="W47" s="308"/>
      <c r="X47" s="308"/>
      <c r="Y47" s="308"/>
      <c r="Z47" s="308"/>
      <c r="AA47" s="308"/>
      <c r="AB47" s="308"/>
      <c r="AC47" s="308"/>
      <c r="AD47" s="309"/>
      <c r="AE47" s="35"/>
      <c r="AF47" s="41">
        <v>781</v>
      </c>
      <c r="AJ47" s="49"/>
      <c r="AK47" s="49"/>
      <c r="AM47" s="115"/>
      <c r="AN47" s="64"/>
      <c r="AO47" s="64"/>
      <c r="AP47" s="30"/>
      <c r="AQ47" s="30"/>
      <c r="AR47" s="30"/>
      <c r="AS47" s="30"/>
      <c r="AT47" s="30"/>
      <c r="AU47" s="30"/>
      <c r="AV47" s="30"/>
      <c r="AW47" s="30"/>
    </row>
    <row r="48" spans="3:49" s="27" customFormat="1" ht="36.6" hidden="1" customHeight="1" thickBot="1" x14ac:dyDescent="0.35">
      <c r="C48" s="286" t="s">
        <v>12</v>
      </c>
      <c r="D48" s="308"/>
      <c r="E48" s="308"/>
      <c r="F48" s="308"/>
      <c r="G48" s="308"/>
      <c r="H48" s="308"/>
      <c r="I48" s="308"/>
      <c r="J48" s="308"/>
      <c r="K48" s="308"/>
      <c r="L48" s="308"/>
      <c r="M48" s="308"/>
      <c r="N48" s="308"/>
      <c r="O48" s="308"/>
      <c r="P48" s="308"/>
      <c r="Q48" s="308"/>
      <c r="R48" s="308"/>
      <c r="S48" s="308"/>
      <c r="T48" s="308"/>
      <c r="U48" s="308"/>
      <c r="V48" s="308"/>
      <c r="W48" s="308"/>
      <c r="X48" s="308"/>
      <c r="Y48" s="308"/>
      <c r="Z48" s="308"/>
      <c r="AA48" s="308"/>
      <c r="AB48" s="308"/>
      <c r="AC48" s="308"/>
      <c r="AD48" s="309"/>
      <c r="AE48" s="35"/>
      <c r="AF48" s="41">
        <v>158</v>
      </c>
      <c r="AJ48" s="49"/>
      <c r="AK48" s="49"/>
      <c r="AM48" s="115"/>
      <c r="AN48" s="64"/>
      <c r="AO48" s="64"/>
      <c r="AP48" s="30"/>
      <c r="AQ48" s="30"/>
      <c r="AR48" s="30"/>
      <c r="AS48" s="30"/>
      <c r="AT48" s="30"/>
      <c r="AU48" s="30"/>
      <c r="AV48" s="30"/>
      <c r="AW48" s="30"/>
    </row>
    <row r="49" spans="3:49" s="27" customFormat="1" ht="57" hidden="1" customHeight="1" thickBot="1" x14ac:dyDescent="0.35">
      <c r="C49" s="286" t="s">
        <v>15</v>
      </c>
      <c r="D49" s="318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9"/>
      <c r="AE49" s="35"/>
      <c r="AF49" s="41">
        <v>4521</v>
      </c>
      <c r="AJ49" s="49"/>
      <c r="AK49" s="49"/>
      <c r="AM49" s="115"/>
      <c r="AN49" s="64"/>
      <c r="AO49" s="64"/>
      <c r="AP49" s="30"/>
      <c r="AQ49" s="30"/>
      <c r="AR49" s="30"/>
      <c r="AS49" s="30"/>
      <c r="AT49" s="30"/>
      <c r="AU49" s="30"/>
      <c r="AV49" s="30"/>
      <c r="AW49" s="30"/>
    </row>
    <row r="50" spans="3:49" s="27" customFormat="1" ht="57" hidden="1" customHeight="1" thickBot="1" x14ac:dyDescent="0.35">
      <c r="C50" s="286" t="s">
        <v>14</v>
      </c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  <c r="AD50" s="288"/>
      <c r="AE50" s="35"/>
      <c r="AF50" s="41">
        <f>98250+84653.26</f>
        <v>182903.26</v>
      </c>
      <c r="AJ50" s="49"/>
      <c r="AK50" s="49"/>
      <c r="AM50" s="115"/>
      <c r="AN50" s="64"/>
      <c r="AO50" s="64"/>
      <c r="AP50" s="30"/>
      <c r="AQ50" s="30"/>
      <c r="AR50" s="30"/>
      <c r="AS50" s="30"/>
      <c r="AT50" s="30"/>
      <c r="AU50" s="30"/>
      <c r="AV50" s="30"/>
      <c r="AW50" s="30"/>
    </row>
    <row r="51" spans="3:49" s="27" customFormat="1" ht="36.6" hidden="1" customHeight="1" thickBot="1" x14ac:dyDescent="0.35">
      <c r="C51" s="254" t="s">
        <v>13</v>
      </c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4"/>
      <c r="U51" s="264"/>
      <c r="V51" s="264"/>
      <c r="W51" s="264"/>
      <c r="X51" s="264"/>
      <c r="Y51" s="264"/>
      <c r="Z51" s="264"/>
      <c r="AA51" s="264"/>
      <c r="AB51" s="264"/>
      <c r="AC51" s="264"/>
      <c r="AD51" s="265"/>
      <c r="AE51" s="35"/>
      <c r="AF51" s="41">
        <v>40000</v>
      </c>
      <c r="AJ51" s="49"/>
      <c r="AK51" s="49"/>
      <c r="AM51" s="115"/>
      <c r="AN51" s="64"/>
      <c r="AO51" s="64"/>
      <c r="AP51" s="30"/>
      <c r="AQ51" s="30"/>
      <c r="AR51" s="30"/>
      <c r="AS51" s="30"/>
      <c r="AT51" s="30"/>
      <c r="AU51" s="30"/>
      <c r="AV51" s="30"/>
      <c r="AW51" s="30"/>
    </row>
    <row r="52" spans="3:49" s="27" customFormat="1" ht="47.7" hidden="1" customHeight="1" thickBot="1" x14ac:dyDescent="0.35">
      <c r="C52" s="254" t="s">
        <v>23</v>
      </c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  <c r="V52" s="264"/>
      <c r="W52" s="264"/>
      <c r="X52" s="264"/>
      <c r="Y52" s="264"/>
      <c r="Z52" s="264"/>
      <c r="AA52" s="264"/>
      <c r="AB52" s="264"/>
      <c r="AC52" s="264"/>
      <c r="AD52" s="265"/>
      <c r="AE52" s="35"/>
      <c r="AF52" s="41">
        <v>16937.72</v>
      </c>
      <c r="AJ52" s="49"/>
      <c r="AK52" s="49"/>
      <c r="AM52" s="115"/>
      <c r="AN52" s="64"/>
      <c r="AO52" s="64"/>
      <c r="AP52" s="30"/>
      <c r="AQ52" s="30"/>
      <c r="AR52" s="30"/>
      <c r="AS52" s="30"/>
      <c r="AT52" s="30"/>
      <c r="AU52" s="30"/>
      <c r="AV52" s="30"/>
      <c r="AW52" s="30"/>
    </row>
    <row r="53" spans="3:49" s="27" customFormat="1" ht="97.95" hidden="1" customHeight="1" thickBot="1" x14ac:dyDescent="0.35">
      <c r="C53" s="254" t="s">
        <v>22</v>
      </c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64"/>
      <c r="X53" s="264"/>
      <c r="Y53" s="264"/>
      <c r="Z53" s="264"/>
      <c r="AA53" s="264"/>
      <c r="AB53" s="264"/>
      <c r="AC53" s="264"/>
      <c r="AD53" s="265"/>
      <c r="AE53" s="35"/>
      <c r="AF53" s="41">
        <v>35987.5</v>
      </c>
      <c r="AJ53" s="49"/>
      <c r="AK53" s="49"/>
      <c r="AM53" s="115"/>
      <c r="AN53" s="64"/>
      <c r="AO53" s="64"/>
      <c r="AP53" s="30"/>
      <c r="AQ53" s="30"/>
      <c r="AR53" s="30"/>
      <c r="AS53" s="30"/>
      <c r="AT53" s="30"/>
      <c r="AU53" s="30"/>
      <c r="AV53" s="30"/>
      <c r="AW53" s="30"/>
    </row>
    <row r="54" spans="3:49" s="27" customFormat="1" ht="47.7" hidden="1" customHeight="1" thickBot="1" x14ac:dyDescent="0.35">
      <c r="C54" s="254" t="s">
        <v>16</v>
      </c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64"/>
      <c r="X54" s="264"/>
      <c r="Y54" s="264"/>
      <c r="Z54" s="264"/>
      <c r="AA54" s="264"/>
      <c r="AB54" s="264"/>
      <c r="AC54" s="264"/>
      <c r="AD54" s="265"/>
      <c r="AE54" s="35"/>
      <c r="AF54" s="41">
        <v>13686</v>
      </c>
      <c r="AJ54" s="49"/>
      <c r="AK54" s="49"/>
      <c r="AM54" s="115"/>
      <c r="AN54" s="64"/>
      <c r="AO54" s="64"/>
      <c r="AP54" s="30"/>
      <c r="AQ54" s="30"/>
      <c r="AR54" s="30"/>
      <c r="AS54" s="30"/>
      <c r="AT54" s="30"/>
      <c r="AU54" s="30"/>
      <c r="AV54" s="30"/>
      <c r="AW54" s="30"/>
    </row>
    <row r="55" spans="3:49" s="27" customFormat="1" ht="47.7" hidden="1" customHeight="1" thickBot="1" x14ac:dyDescent="0.35">
      <c r="C55" s="254" t="s">
        <v>18</v>
      </c>
      <c r="D55" s="287"/>
      <c r="E55" s="287"/>
      <c r="F55" s="287"/>
      <c r="G55" s="287"/>
      <c r="H55" s="287"/>
      <c r="I55" s="287"/>
      <c r="J55" s="287"/>
      <c r="K55" s="287"/>
      <c r="L55" s="287"/>
      <c r="M55" s="287"/>
      <c r="N55" s="287"/>
      <c r="O55" s="287"/>
      <c r="P55" s="287"/>
      <c r="Q55" s="287"/>
      <c r="R55" s="287"/>
      <c r="S55" s="287"/>
      <c r="T55" s="287"/>
      <c r="U55" s="287"/>
      <c r="V55" s="287"/>
      <c r="W55" s="287"/>
      <c r="X55" s="287"/>
      <c r="Y55" s="287"/>
      <c r="Z55" s="287"/>
      <c r="AA55" s="287"/>
      <c r="AB55" s="287"/>
      <c r="AC55" s="287"/>
      <c r="AD55" s="288"/>
      <c r="AE55" s="35"/>
      <c r="AF55" s="41">
        <v>2759</v>
      </c>
      <c r="AJ55" s="49"/>
      <c r="AK55" s="49"/>
      <c r="AM55" s="115"/>
      <c r="AN55" s="64"/>
      <c r="AO55" s="64"/>
      <c r="AP55" s="30"/>
      <c r="AQ55" s="30"/>
      <c r="AR55" s="30"/>
      <c r="AS55" s="30"/>
      <c r="AT55" s="30"/>
      <c r="AU55" s="30"/>
      <c r="AV55" s="30"/>
      <c r="AW55" s="30"/>
    </row>
    <row r="56" spans="3:49" s="27" customFormat="1" ht="76.2" hidden="1" customHeight="1" thickBot="1" x14ac:dyDescent="0.35">
      <c r="C56" s="254" t="s">
        <v>17</v>
      </c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64"/>
      <c r="P56" s="264"/>
      <c r="Q56" s="264"/>
      <c r="R56" s="264"/>
      <c r="S56" s="264"/>
      <c r="T56" s="264"/>
      <c r="U56" s="264"/>
      <c r="V56" s="264"/>
      <c r="W56" s="264"/>
      <c r="X56" s="264"/>
      <c r="Y56" s="264"/>
      <c r="Z56" s="264"/>
      <c r="AA56" s="264"/>
      <c r="AB56" s="264"/>
      <c r="AC56" s="264"/>
      <c r="AD56" s="265"/>
      <c r="AE56" s="35"/>
      <c r="AF56" s="41">
        <v>11800</v>
      </c>
      <c r="AJ56" s="49"/>
      <c r="AK56" s="49"/>
      <c r="AM56" s="115"/>
      <c r="AN56" s="64"/>
      <c r="AO56" s="64"/>
      <c r="AP56" s="30"/>
      <c r="AQ56" s="30"/>
      <c r="AR56" s="30"/>
      <c r="AS56" s="30"/>
      <c r="AT56" s="30"/>
      <c r="AU56" s="30"/>
      <c r="AV56" s="30"/>
      <c r="AW56" s="30"/>
    </row>
    <row r="57" spans="3:49" s="27" customFormat="1" ht="54.6" hidden="1" customHeight="1" thickBot="1" x14ac:dyDescent="0.35">
      <c r="C57" s="254" t="s">
        <v>19</v>
      </c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288"/>
      <c r="AE57" s="35"/>
      <c r="AF57" s="41">
        <v>1000</v>
      </c>
      <c r="AJ57" s="49"/>
      <c r="AK57" s="49"/>
      <c r="AM57" s="115"/>
      <c r="AN57" s="64"/>
      <c r="AO57" s="64"/>
      <c r="AP57" s="30"/>
      <c r="AQ57" s="30"/>
      <c r="AR57" s="30"/>
      <c r="AS57" s="30"/>
      <c r="AT57" s="30"/>
      <c r="AU57" s="30"/>
      <c r="AV57" s="30"/>
      <c r="AW57" s="30"/>
    </row>
    <row r="58" spans="3:49" s="27" customFormat="1" ht="54.6" hidden="1" customHeight="1" thickBot="1" x14ac:dyDescent="0.35">
      <c r="C58" s="254" t="s">
        <v>21</v>
      </c>
      <c r="D58" s="287"/>
      <c r="E58" s="287"/>
      <c r="F58" s="287"/>
      <c r="G58" s="287"/>
      <c r="H58" s="287"/>
      <c r="I58" s="287"/>
      <c r="J58" s="287"/>
      <c r="K58" s="287"/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V58" s="287"/>
      <c r="W58" s="287"/>
      <c r="X58" s="287"/>
      <c r="Y58" s="287"/>
      <c r="Z58" s="287"/>
      <c r="AA58" s="287"/>
      <c r="AB58" s="287"/>
      <c r="AC58" s="287"/>
      <c r="AD58" s="288"/>
      <c r="AE58" s="35"/>
      <c r="AF58" s="41">
        <v>1237.44</v>
      </c>
      <c r="AJ58" s="49"/>
      <c r="AK58" s="49"/>
      <c r="AM58" s="115"/>
      <c r="AN58" s="64"/>
      <c r="AO58" s="64"/>
      <c r="AP58" s="30"/>
      <c r="AQ58" s="30"/>
      <c r="AR58" s="30"/>
      <c r="AS58" s="30"/>
      <c r="AT58" s="30"/>
      <c r="AU58" s="30"/>
      <c r="AV58" s="30"/>
      <c r="AW58" s="30"/>
    </row>
    <row r="59" spans="3:49" s="27" customFormat="1" ht="39" hidden="1" customHeight="1" thickBot="1" x14ac:dyDescent="0.35">
      <c r="C59" s="254" t="s">
        <v>24</v>
      </c>
      <c r="D59" s="287"/>
      <c r="E59" s="287"/>
      <c r="F59" s="287"/>
      <c r="G59" s="287"/>
      <c r="H59" s="287"/>
      <c r="I59" s="287"/>
      <c r="J59" s="287"/>
      <c r="K59" s="287"/>
      <c r="L59" s="287"/>
      <c r="M59" s="287"/>
      <c r="N59" s="287"/>
      <c r="O59" s="287"/>
      <c r="P59" s="287"/>
      <c r="Q59" s="287"/>
      <c r="R59" s="287"/>
      <c r="S59" s="287"/>
      <c r="T59" s="287"/>
      <c r="U59" s="287"/>
      <c r="V59" s="287"/>
      <c r="W59" s="287"/>
      <c r="X59" s="287"/>
      <c r="Y59" s="287"/>
      <c r="Z59" s="287"/>
      <c r="AA59" s="287"/>
      <c r="AB59" s="287"/>
      <c r="AC59" s="287"/>
      <c r="AD59" s="288"/>
      <c r="AE59" s="35"/>
      <c r="AF59" s="41">
        <v>3398</v>
      </c>
      <c r="AJ59" s="49"/>
      <c r="AK59" s="49"/>
      <c r="AM59" s="115"/>
      <c r="AN59" s="64"/>
      <c r="AO59" s="64"/>
      <c r="AP59" s="30"/>
      <c r="AQ59" s="30"/>
      <c r="AR59" s="30"/>
      <c r="AS59" s="30"/>
      <c r="AT59" s="30"/>
      <c r="AU59" s="30"/>
      <c r="AV59" s="30"/>
      <c r="AW59" s="30"/>
    </row>
    <row r="60" spans="3:49" s="27" customFormat="1" ht="54.6" hidden="1" customHeight="1" thickBot="1" x14ac:dyDescent="0.35">
      <c r="C60" s="254" t="s">
        <v>26</v>
      </c>
      <c r="D60" s="255"/>
      <c r="E60" s="255"/>
      <c r="F60" s="255"/>
      <c r="G60" s="255"/>
      <c r="H60" s="255"/>
      <c r="I60" s="255"/>
      <c r="J60" s="255"/>
      <c r="K60" s="255"/>
      <c r="L60" s="255"/>
      <c r="M60" s="255"/>
      <c r="N60" s="255"/>
      <c r="O60" s="255"/>
      <c r="P60" s="255"/>
      <c r="Q60" s="255"/>
      <c r="R60" s="255"/>
      <c r="S60" s="255"/>
      <c r="T60" s="255"/>
      <c r="U60" s="255"/>
      <c r="V60" s="255"/>
      <c r="W60" s="255"/>
      <c r="X60" s="255"/>
      <c r="Y60" s="255"/>
      <c r="Z60" s="255"/>
      <c r="AA60" s="255"/>
      <c r="AB60" s="255"/>
      <c r="AC60" s="255"/>
      <c r="AD60" s="256"/>
      <c r="AE60" s="35"/>
      <c r="AF60" s="41">
        <v>2544</v>
      </c>
      <c r="AJ60" s="49"/>
      <c r="AK60" s="49"/>
      <c r="AM60" s="115"/>
      <c r="AN60" s="64"/>
      <c r="AO60" s="64"/>
      <c r="AP60" s="30"/>
      <c r="AQ60" s="30"/>
      <c r="AR60" s="30"/>
      <c r="AS60" s="30"/>
      <c r="AT60" s="30"/>
      <c r="AU60" s="30"/>
      <c r="AV60" s="30"/>
      <c r="AW60" s="30"/>
    </row>
    <row r="61" spans="3:49" s="27" customFormat="1" ht="54.6" hidden="1" customHeight="1" thickBot="1" x14ac:dyDescent="0.35">
      <c r="C61" s="254" t="s">
        <v>25</v>
      </c>
      <c r="D61" s="287"/>
      <c r="E61" s="287"/>
      <c r="F61" s="287"/>
      <c r="G61" s="287"/>
      <c r="H61" s="287"/>
      <c r="I61" s="287"/>
      <c r="J61" s="287"/>
      <c r="K61" s="287"/>
      <c r="L61" s="287"/>
      <c r="M61" s="287"/>
      <c r="N61" s="287"/>
      <c r="O61" s="287"/>
      <c r="P61" s="287"/>
      <c r="Q61" s="287"/>
      <c r="R61" s="287"/>
      <c r="S61" s="287"/>
      <c r="T61" s="287"/>
      <c r="U61" s="287"/>
      <c r="V61" s="287"/>
      <c r="W61" s="287"/>
      <c r="X61" s="287"/>
      <c r="Y61" s="287"/>
      <c r="Z61" s="287"/>
      <c r="AA61" s="287"/>
      <c r="AB61" s="287"/>
      <c r="AC61" s="287"/>
      <c r="AD61" s="288"/>
      <c r="AE61" s="35"/>
      <c r="AF61" s="41">
        <v>6298</v>
      </c>
      <c r="AJ61" s="49"/>
      <c r="AK61" s="49"/>
      <c r="AM61" s="115"/>
      <c r="AN61" s="64"/>
      <c r="AO61" s="64"/>
      <c r="AP61" s="30"/>
      <c r="AQ61" s="30"/>
      <c r="AR61" s="30"/>
      <c r="AS61" s="30"/>
      <c r="AT61" s="30"/>
      <c r="AU61" s="30"/>
      <c r="AV61" s="30"/>
      <c r="AW61" s="30"/>
    </row>
    <row r="62" spans="3:49" s="32" customFormat="1" ht="41.7" hidden="1" customHeight="1" thickBot="1" x14ac:dyDescent="0.35">
      <c r="C62" s="380" t="s">
        <v>11</v>
      </c>
      <c r="D62" s="381"/>
      <c r="E62" s="381"/>
      <c r="F62" s="381"/>
      <c r="G62" s="381"/>
      <c r="H62" s="381"/>
      <c r="I62" s="381"/>
      <c r="J62" s="381"/>
      <c r="K62" s="381"/>
      <c r="L62" s="381"/>
      <c r="M62" s="381"/>
      <c r="N62" s="381"/>
      <c r="O62" s="381"/>
      <c r="P62" s="381"/>
      <c r="Q62" s="381"/>
      <c r="R62" s="381"/>
      <c r="S62" s="381"/>
      <c r="T62" s="381"/>
      <c r="U62" s="381"/>
      <c r="V62" s="381"/>
      <c r="W62" s="381"/>
      <c r="X62" s="381"/>
      <c r="Y62" s="381"/>
      <c r="Z62" s="381"/>
      <c r="AA62" s="381"/>
      <c r="AB62" s="381"/>
      <c r="AC62" s="381"/>
      <c r="AD62" s="382"/>
      <c r="AE62" s="44"/>
      <c r="AF62" s="92" t="e">
        <f>AF6+AF41+AF45</f>
        <v>#REF!</v>
      </c>
      <c r="AJ62" s="93"/>
      <c r="AK62" s="93"/>
      <c r="AM62" s="115"/>
      <c r="AN62" s="64"/>
      <c r="AO62" s="64"/>
      <c r="AP62" s="56"/>
      <c r="AQ62" s="56"/>
      <c r="AR62" s="56"/>
      <c r="AS62" s="56"/>
      <c r="AT62" s="56"/>
      <c r="AU62" s="56"/>
      <c r="AV62" s="56"/>
      <c r="AW62" s="56"/>
    </row>
    <row r="63" spans="3:49" ht="80.25" hidden="1" customHeight="1" thickBot="1" x14ac:dyDescent="0.65">
      <c r="C63" s="377" t="s">
        <v>43</v>
      </c>
      <c r="D63" s="378"/>
      <c r="E63" s="378"/>
      <c r="F63" s="378"/>
      <c r="G63" s="378"/>
      <c r="H63" s="378"/>
      <c r="I63" s="378"/>
      <c r="J63" s="378"/>
      <c r="K63" s="378"/>
      <c r="L63" s="378"/>
      <c r="M63" s="378"/>
      <c r="N63" s="378"/>
      <c r="O63" s="378"/>
      <c r="P63" s="378"/>
      <c r="Q63" s="378"/>
      <c r="R63" s="378"/>
      <c r="S63" s="378"/>
      <c r="T63" s="378"/>
      <c r="U63" s="378"/>
      <c r="V63" s="378"/>
      <c r="W63" s="378"/>
      <c r="X63" s="378"/>
      <c r="Y63" s="378"/>
      <c r="Z63" s="378"/>
      <c r="AA63" s="378"/>
      <c r="AB63" s="378"/>
      <c r="AC63" s="378"/>
      <c r="AD63" s="379"/>
      <c r="AE63" s="46"/>
      <c r="AF63" s="41">
        <f>874-656</f>
        <v>218</v>
      </c>
      <c r="AG63" s="6"/>
      <c r="AH63" s="6"/>
      <c r="AI63" s="6"/>
      <c r="AJ63" s="126"/>
      <c r="AK63" s="126"/>
      <c r="AL63" s="6"/>
      <c r="AM63" s="114"/>
      <c r="AN63" s="64"/>
      <c r="AO63" s="64"/>
    </row>
    <row r="64" spans="3:49" ht="51.6" customHeight="1" thickBot="1" x14ac:dyDescent="0.65">
      <c r="C64" s="254" t="s">
        <v>79</v>
      </c>
      <c r="D64" s="383"/>
      <c r="E64" s="383"/>
      <c r="F64" s="383"/>
      <c r="G64" s="383"/>
      <c r="H64" s="383"/>
      <c r="I64" s="383"/>
      <c r="J64" s="383"/>
      <c r="K64" s="383"/>
      <c r="L64" s="383"/>
      <c r="M64" s="383"/>
      <c r="N64" s="383"/>
      <c r="O64" s="383"/>
      <c r="P64" s="383"/>
      <c r="Q64" s="383"/>
      <c r="R64" s="383"/>
      <c r="S64" s="383"/>
      <c r="T64" s="383"/>
      <c r="U64" s="383"/>
      <c r="V64" s="383"/>
      <c r="W64" s="383"/>
      <c r="X64" s="383"/>
      <c r="Y64" s="383"/>
      <c r="Z64" s="383"/>
      <c r="AA64" s="383"/>
      <c r="AB64" s="383"/>
      <c r="AC64" s="383"/>
      <c r="AD64" s="384"/>
      <c r="AE64" s="36"/>
      <c r="AF64" s="42">
        <v>554</v>
      </c>
      <c r="AG64" s="6"/>
      <c r="AH64" s="6"/>
      <c r="AI64" s="6"/>
      <c r="AJ64" s="6"/>
      <c r="AK64" s="6"/>
      <c r="AL64" s="6"/>
      <c r="AM64" s="115">
        <v>568</v>
      </c>
      <c r="AN64" s="115">
        <v>568</v>
      </c>
      <c r="AO64" s="104">
        <v>568</v>
      </c>
    </row>
    <row r="65" spans="3:50" ht="43.2" customHeight="1" thickBot="1" x14ac:dyDescent="0.65">
      <c r="C65" s="245" t="s">
        <v>80</v>
      </c>
      <c r="D65" s="372"/>
      <c r="E65" s="372"/>
      <c r="F65" s="372"/>
      <c r="G65" s="372"/>
      <c r="H65" s="372"/>
      <c r="I65" s="372"/>
      <c r="J65" s="372"/>
      <c r="K65" s="372"/>
      <c r="L65" s="372"/>
      <c r="M65" s="372"/>
      <c r="N65" s="372"/>
      <c r="O65" s="372"/>
      <c r="P65" s="372"/>
      <c r="Q65" s="372"/>
      <c r="R65" s="372"/>
      <c r="S65" s="372"/>
      <c r="T65" s="372"/>
      <c r="U65" s="372"/>
      <c r="V65" s="372"/>
      <c r="W65" s="372"/>
      <c r="X65" s="372"/>
      <c r="Y65" s="372"/>
      <c r="Z65" s="372"/>
      <c r="AA65" s="372"/>
      <c r="AB65" s="372"/>
      <c r="AC65" s="372"/>
      <c r="AD65" s="373"/>
      <c r="AE65" s="228"/>
      <c r="AF65" s="161">
        <v>540</v>
      </c>
      <c r="AG65" s="94"/>
      <c r="AH65" s="94"/>
      <c r="AI65" s="94"/>
      <c r="AJ65" s="94"/>
      <c r="AK65" s="94"/>
      <c r="AL65" s="94"/>
      <c r="AM65" s="234">
        <v>632</v>
      </c>
      <c r="AN65" s="234">
        <v>632</v>
      </c>
      <c r="AO65" s="132">
        <v>632</v>
      </c>
      <c r="AP65" s="146"/>
      <c r="AQ65" s="146"/>
      <c r="AR65" s="314"/>
      <c r="AS65" s="315"/>
      <c r="AT65" s="315"/>
      <c r="AU65" s="315"/>
      <c r="AV65" s="315"/>
      <c r="AW65" s="315"/>
      <c r="AX65" s="315"/>
    </row>
    <row r="66" spans="3:50" ht="66" customHeight="1" thickBot="1" x14ac:dyDescent="0.65">
      <c r="C66" s="385" t="s">
        <v>81</v>
      </c>
      <c r="D66" s="386"/>
      <c r="E66" s="386"/>
      <c r="F66" s="386"/>
      <c r="G66" s="386"/>
      <c r="H66" s="386"/>
      <c r="I66" s="386"/>
      <c r="J66" s="386"/>
      <c r="K66" s="386"/>
      <c r="L66" s="386"/>
      <c r="M66" s="386"/>
      <c r="N66" s="386"/>
      <c r="O66" s="386"/>
      <c r="P66" s="386"/>
      <c r="Q66" s="386"/>
      <c r="R66" s="386"/>
      <c r="S66" s="386"/>
      <c r="T66" s="386"/>
      <c r="U66" s="386"/>
      <c r="V66" s="386"/>
      <c r="W66" s="386"/>
      <c r="X66" s="386"/>
      <c r="Y66" s="386"/>
      <c r="Z66" s="386"/>
      <c r="AA66" s="386"/>
      <c r="AB66" s="386"/>
      <c r="AC66" s="386"/>
      <c r="AD66" s="387"/>
      <c r="AE66" s="172"/>
      <c r="AF66" s="169">
        <v>1112</v>
      </c>
      <c r="AG66" s="170"/>
      <c r="AH66" s="170"/>
      <c r="AI66" s="170"/>
      <c r="AJ66" s="170"/>
      <c r="AK66" s="170"/>
      <c r="AL66" s="171"/>
      <c r="AM66" s="42">
        <f>AM67</f>
        <v>1102</v>
      </c>
      <c r="AN66" s="42">
        <f>AN67</f>
        <v>0</v>
      </c>
      <c r="AO66" s="104">
        <f>AO67</f>
        <v>1102</v>
      </c>
      <c r="AP66" s="103"/>
    </row>
    <row r="67" spans="3:50" ht="48" customHeight="1" thickBot="1" x14ac:dyDescent="0.65">
      <c r="C67" s="164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388" t="s">
        <v>48</v>
      </c>
      <c r="AA67" s="388"/>
      <c r="AB67" s="388"/>
      <c r="AC67" s="388"/>
      <c r="AD67" s="389"/>
      <c r="AE67" s="166"/>
      <c r="AF67" s="167">
        <v>1112</v>
      </c>
      <c r="AG67" s="168"/>
      <c r="AH67" s="168"/>
      <c r="AI67" s="168"/>
      <c r="AJ67" s="168"/>
      <c r="AK67" s="168"/>
      <c r="AL67" s="197"/>
      <c r="AM67" s="237">
        <v>1102</v>
      </c>
      <c r="AN67" s="237">
        <v>0</v>
      </c>
      <c r="AO67" s="238">
        <v>1102</v>
      </c>
    </row>
    <row r="68" spans="3:50" ht="59.25" hidden="1" customHeight="1" thickBot="1" x14ac:dyDescent="0.65">
      <c r="C68" s="374" t="s">
        <v>41</v>
      </c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75"/>
      <c r="Q68" s="375"/>
      <c r="R68" s="375"/>
      <c r="S68" s="375"/>
      <c r="T68" s="375"/>
      <c r="U68" s="375"/>
      <c r="V68" s="375"/>
      <c r="W68" s="375"/>
      <c r="X68" s="375"/>
      <c r="Y68" s="375"/>
      <c r="Z68" s="375"/>
      <c r="AA68" s="375"/>
      <c r="AB68" s="375"/>
      <c r="AC68" s="375"/>
      <c r="AD68" s="376"/>
      <c r="AE68" s="228"/>
      <c r="AF68" s="162">
        <v>932</v>
      </c>
      <c r="AG68" s="94"/>
      <c r="AH68" s="94"/>
      <c r="AI68" s="94"/>
      <c r="AJ68" s="94"/>
      <c r="AK68" s="94"/>
      <c r="AL68" s="94"/>
      <c r="AM68" s="163"/>
      <c r="AN68" s="194"/>
      <c r="AO68" s="194"/>
    </row>
    <row r="69" spans="3:50" ht="45.6" customHeight="1" thickBot="1" x14ac:dyDescent="0.65">
      <c r="C69" s="242" t="s">
        <v>82</v>
      </c>
      <c r="D69" s="243"/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4"/>
      <c r="AE69" s="228"/>
      <c r="AF69" s="108"/>
      <c r="AG69" s="94"/>
      <c r="AH69" s="94"/>
      <c r="AI69" s="94"/>
      <c r="AJ69" s="94"/>
      <c r="AK69" s="94"/>
      <c r="AL69" s="94"/>
      <c r="AM69" s="42">
        <v>2</v>
      </c>
      <c r="AN69" s="42">
        <v>2</v>
      </c>
      <c r="AO69" s="104">
        <v>432</v>
      </c>
    </row>
    <row r="70" spans="3:50" ht="85.2" customHeight="1" thickBot="1" x14ac:dyDescent="0.65">
      <c r="C70" s="242" t="s">
        <v>83</v>
      </c>
      <c r="D70" s="243"/>
      <c r="E70" s="243"/>
      <c r="F70" s="243"/>
      <c r="G70" s="243"/>
      <c r="H70" s="243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4"/>
      <c r="AE70" s="228"/>
      <c r="AF70" s="108"/>
      <c r="AG70" s="94"/>
      <c r="AH70" s="94"/>
      <c r="AI70" s="94"/>
      <c r="AJ70" s="94"/>
      <c r="AK70" s="94"/>
      <c r="AL70" s="94"/>
      <c r="AM70" s="42">
        <v>948</v>
      </c>
      <c r="AN70" s="42">
        <v>948</v>
      </c>
      <c r="AO70" s="104">
        <v>948</v>
      </c>
    </row>
    <row r="71" spans="3:50" ht="54" customHeight="1" thickBot="1" x14ac:dyDescent="0.65">
      <c r="C71" s="242" t="s">
        <v>84</v>
      </c>
      <c r="D71" s="243"/>
      <c r="E71" s="243"/>
      <c r="F71" s="243"/>
      <c r="G71" s="243"/>
      <c r="H71" s="243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4"/>
      <c r="AE71" s="228"/>
      <c r="AF71" s="108"/>
      <c r="AG71" s="94"/>
      <c r="AH71" s="94"/>
      <c r="AI71" s="94"/>
      <c r="AJ71" s="94"/>
      <c r="AK71" s="94"/>
      <c r="AL71" s="94"/>
      <c r="AM71" s="42">
        <v>586</v>
      </c>
      <c r="AN71" s="42">
        <v>586</v>
      </c>
      <c r="AO71" s="104">
        <v>586</v>
      </c>
    </row>
    <row r="72" spans="3:50" ht="42" customHeight="1" thickBot="1" x14ac:dyDescent="0.65">
      <c r="C72" s="245" t="s">
        <v>85</v>
      </c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  <c r="R72" s="246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7"/>
      <c r="AE72" s="228"/>
      <c r="AF72" s="161"/>
      <c r="AG72" s="94"/>
      <c r="AH72" s="94"/>
      <c r="AI72" s="94"/>
      <c r="AJ72" s="94"/>
      <c r="AK72" s="94"/>
      <c r="AL72" s="94"/>
      <c r="AM72" s="234">
        <v>510</v>
      </c>
      <c r="AN72" s="234">
        <v>0</v>
      </c>
      <c r="AO72" s="234">
        <v>0</v>
      </c>
    </row>
    <row r="73" spans="3:50" ht="33.6" customHeight="1" thickBot="1" x14ac:dyDescent="0.65">
      <c r="C73" s="242" t="s">
        <v>86</v>
      </c>
      <c r="D73" s="243"/>
      <c r="E73" s="243"/>
      <c r="F73" s="243"/>
      <c r="G73" s="243"/>
      <c r="H73" s="243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4"/>
      <c r="AE73" s="419"/>
      <c r="AF73" s="108"/>
      <c r="AG73" s="420"/>
      <c r="AH73" s="420"/>
      <c r="AI73" s="420"/>
      <c r="AJ73" s="420"/>
      <c r="AK73" s="420"/>
      <c r="AL73" s="420"/>
      <c r="AM73" s="42">
        <v>1720</v>
      </c>
      <c r="AN73" s="42">
        <v>0</v>
      </c>
      <c r="AO73" s="42">
        <v>0</v>
      </c>
    </row>
    <row r="74" spans="3:50" ht="55.2" customHeight="1" thickBot="1" x14ac:dyDescent="0.35">
      <c r="C74" s="363" t="s">
        <v>87</v>
      </c>
      <c r="D74" s="364"/>
      <c r="E74" s="364"/>
      <c r="F74" s="364"/>
      <c r="G74" s="364"/>
      <c r="H74" s="364"/>
      <c r="I74" s="364"/>
      <c r="J74" s="364"/>
      <c r="K74" s="364"/>
      <c r="L74" s="364"/>
      <c r="M74" s="364"/>
      <c r="N74" s="364"/>
      <c r="O74" s="364"/>
      <c r="P74" s="364"/>
      <c r="Q74" s="364"/>
      <c r="R74" s="364"/>
      <c r="S74" s="364"/>
      <c r="T74" s="364"/>
      <c r="U74" s="364"/>
      <c r="V74" s="364"/>
      <c r="W74" s="364"/>
      <c r="X74" s="364"/>
      <c r="Y74" s="364"/>
      <c r="Z74" s="364"/>
      <c r="AA74" s="364"/>
      <c r="AB74" s="364"/>
      <c r="AC74" s="364"/>
      <c r="AD74" s="365"/>
      <c r="AE74" s="206"/>
      <c r="AF74" s="79" t="e">
        <f>AF75+AF76+#REF!+AF79</f>
        <v>#REF!</v>
      </c>
      <c r="AG74" s="79" t="e">
        <f>AG75+AG76+#REF!+AG79</f>
        <v>#REF!</v>
      </c>
      <c r="AH74" s="79" t="e">
        <f>AH75+AH76+#REF!+AH79</f>
        <v>#REF!</v>
      </c>
      <c r="AI74" s="79" t="e">
        <f>AI75+AI76+#REF!+AI79</f>
        <v>#REF!</v>
      </c>
      <c r="AJ74" s="79" t="e">
        <f>AJ75+AJ76+#REF!+AJ79</f>
        <v>#REF!</v>
      </c>
      <c r="AK74" s="79" t="e">
        <f>AK75+AK76+#REF!+AK79</f>
        <v>#REF!</v>
      </c>
      <c r="AL74" s="110" t="e">
        <f>AL75+AL76+#REF!+AL79</f>
        <v>#REF!</v>
      </c>
      <c r="AM74" s="79">
        <f>AM77+AM78+AM80+AM81+AM82+AM86+AM87+AM88+AM89+AM90+AM91+AM92+AM93+AM94+AM95+AM99+AM100+AM101+AM102+AM103+AM104</f>
        <v>2019345.2</v>
      </c>
      <c r="AN74" s="79">
        <f t="shared" ref="AN74:AO74" si="7">AN77+AN78+AN80+AN81+AN82+AN86+AN87+AN88+AN89+AN90+AN91+AN92+AN93+AN94+AN95+AN99+AN100+AN101+AN102+AN103+AN104</f>
        <v>1471221.1099999996</v>
      </c>
      <c r="AO74" s="79">
        <f t="shared" si="7"/>
        <v>1263157.67</v>
      </c>
      <c r="AP74" s="205"/>
    </row>
    <row r="75" spans="3:50" ht="58.95" hidden="1" customHeight="1" thickBot="1" x14ac:dyDescent="0.3">
      <c r="C75" s="257" t="s">
        <v>44</v>
      </c>
      <c r="D75" s="366"/>
      <c r="E75" s="366"/>
      <c r="F75" s="366"/>
      <c r="G75" s="366"/>
      <c r="H75" s="366"/>
      <c r="I75" s="366"/>
      <c r="J75" s="366"/>
      <c r="K75" s="366"/>
      <c r="L75" s="366"/>
      <c r="M75" s="366"/>
      <c r="N75" s="366"/>
      <c r="O75" s="366"/>
      <c r="P75" s="366"/>
      <c r="Q75" s="366"/>
      <c r="R75" s="366"/>
      <c r="S75" s="366"/>
      <c r="T75" s="366"/>
      <c r="U75" s="366"/>
      <c r="V75" s="366"/>
      <c r="W75" s="366"/>
      <c r="X75" s="366"/>
      <c r="Y75" s="366"/>
      <c r="Z75" s="366"/>
      <c r="AA75" s="366"/>
      <c r="AB75" s="366"/>
      <c r="AC75" s="366"/>
      <c r="AD75" s="367"/>
      <c r="AE75" s="6"/>
      <c r="AF75" s="104">
        <f>138343-28148.08</f>
        <v>110194.92</v>
      </c>
      <c r="AG75" s="64"/>
      <c r="AH75" s="64"/>
      <c r="AI75" s="64"/>
      <c r="AJ75" s="64"/>
      <c r="AK75" s="64"/>
      <c r="AL75" s="64"/>
      <c r="AM75" s="104">
        <v>241572.79</v>
      </c>
      <c r="AN75" s="115"/>
      <c r="AO75" s="115"/>
      <c r="AP75" s="187"/>
    </row>
    <row r="76" spans="3:50" ht="42" hidden="1" customHeight="1" thickBot="1" x14ac:dyDescent="0.3">
      <c r="C76" s="257" t="s">
        <v>40</v>
      </c>
      <c r="D76" s="258"/>
      <c r="E76" s="258"/>
      <c r="F76" s="258"/>
      <c r="G76" s="258"/>
      <c r="H76" s="258"/>
      <c r="I76" s="258"/>
      <c r="J76" s="258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58"/>
      <c r="Z76" s="258"/>
      <c r="AA76" s="258"/>
      <c r="AB76" s="258"/>
      <c r="AC76" s="258"/>
      <c r="AD76" s="277"/>
      <c r="AE76" s="6"/>
      <c r="AF76" s="104">
        <v>2727</v>
      </c>
      <c r="AG76" s="64"/>
      <c r="AH76" s="64"/>
      <c r="AI76" s="64"/>
      <c r="AJ76" s="64"/>
      <c r="AK76" s="64"/>
      <c r="AL76" s="64"/>
      <c r="AM76" s="104"/>
      <c r="AN76" s="115"/>
      <c r="AO76" s="115"/>
      <c r="AP76" s="188"/>
    </row>
    <row r="77" spans="3:50" ht="51.6" customHeight="1" thickBot="1" x14ac:dyDescent="0.3">
      <c r="C77" s="257" t="s">
        <v>88</v>
      </c>
      <c r="D77" s="258"/>
      <c r="E77" s="258"/>
      <c r="F77" s="258"/>
      <c r="G77" s="258"/>
      <c r="H77" s="258"/>
      <c r="I77" s="258"/>
      <c r="J77" s="258"/>
      <c r="K77" s="258"/>
      <c r="L77" s="258"/>
      <c r="M77" s="258"/>
      <c r="N77" s="258"/>
      <c r="O77" s="258"/>
      <c r="P77" s="258"/>
      <c r="Q77" s="258"/>
      <c r="R77" s="258"/>
      <c r="S77" s="258"/>
      <c r="T77" s="258"/>
      <c r="U77" s="258"/>
      <c r="V77" s="258"/>
      <c r="W77" s="258"/>
      <c r="X77" s="258"/>
      <c r="Y77" s="258"/>
      <c r="Z77" s="258"/>
      <c r="AA77" s="258"/>
      <c r="AB77" s="258"/>
      <c r="AC77" s="258"/>
      <c r="AD77" s="277"/>
      <c r="AE77" s="6"/>
      <c r="AF77" s="104"/>
      <c r="AG77" s="64"/>
      <c r="AH77" s="64"/>
      <c r="AI77" s="64"/>
      <c r="AJ77" s="64"/>
      <c r="AK77" s="64"/>
      <c r="AL77" s="64"/>
      <c r="AM77" s="104">
        <v>0</v>
      </c>
      <c r="AN77" s="104">
        <v>7125</v>
      </c>
      <c r="AO77" s="104">
        <v>0</v>
      </c>
      <c r="AP77" s="188"/>
    </row>
    <row r="78" spans="3:50" ht="50.4" customHeight="1" thickBot="1" x14ac:dyDescent="0.3">
      <c r="C78" s="257" t="s">
        <v>96</v>
      </c>
      <c r="D78" s="258"/>
      <c r="E78" s="258"/>
      <c r="F78" s="258"/>
      <c r="G78" s="258"/>
      <c r="H78" s="258"/>
      <c r="I78" s="258"/>
      <c r="J78" s="258"/>
      <c r="K78" s="258"/>
      <c r="L78" s="258"/>
      <c r="M78" s="258"/>
      <c r="N78" s="258"/>
      <c r="O78" s="258"/>
      <c r="P78" s="258"/>
      <c r="Q78" s="258"/>
      <c r="R78" s="258"/>
      <c r="S78" s="258"/>
      <c r="T78" s="258"/>
      <c r="U78" s="258"/>
      <c r="V78" s="258"/>
      <c r="W78" s="258"/>
      <c r="X78" s="258"/>
      <c r="Y78" s="258"/>
      <c r="Z78" s="258"/>
      <c r="AA78" s="258"/>
      <c r="AB78" s="258"/>
      <c r="AC78" s="258"/>
      <c r="AD78" s="277"/>
      <c r="AE78" s="6"/>
      <c r="AF78" s="104"/>
      <c r="AG78" s="64"/>
      <c r="AH78" s="64"/>
      <c r="AI78" s="64"/>
      <c r="AJ78" s="64"/>
      <c r="AK78" s="64"/>
      <c r="AL78" s="64"/>
      <c r="AM78" s="104">
        <v>2727</v>
      </c>
      <c r="AN78" s="104">
        <v>2727</v>
      </c>
      <c r="AO78" s="104">
        <v>2727</v>
      </c>
      <c r="AP78" s="189"/>
    </row>
    <row r="79" spans="3:50" ht="42" hidden="1" customHeight="1" thickBot="1" x14ac:dyDescent="0.35">
      <c r="C79" s="257" t="s">
        <v>42</v>
      </c>
      <c r="D79" s="258"/>
      <c r="E79" s="258"/>
      <c r="F79" s="258"/>
      <c r="G79" s="258"/>
      <c r="H79" s="258"/>
      <c r="I79" s="258"/>
      <c r="J79" s="258"/>
      <c r="K79" s="258"/>
      <c r="L79" s="258"/>
      <c r="M79" s="258"/>
      <c r="N79" s="258"/>
      <c r="O79" s="258"/>
      <c r="P79" s="258"/>
      <c r="Q79" s="258"/>
      <c r="R79" s="258"/>
      <c r="S79" s="258"/>
      <c r="T79" s="258"/>
      <c r="U79" s="258"/>
      <c r="V79" s="258"/>
      <c r="W79" s="258"/>
      <c r="X79" s="258"/>
      <c r="Y79" s="258"/>
      <c r="Z79" s="258"/>
      <c r="AA79" s="258"/>
      <c r="AB79" s="258"/>
      <c r="AC79" s="258"/>
      <c r="AD79" s="277"/>
      <c r="AE79" s="6"/>
      <c r="AF79" s="104">
        <v>806</v>
      </c>
      <c r="AG79" s="64"/>
      <c r="AH79" s="64"/>
      <c r="AI79" s="64"/>
      <c r="AJ79" s="64"/>
      <c r="AK79" s="64"/>
      <c r="AL79" s="64"/>
      <c r="AM79" s="104">
        <v>887</v>
      </c>
      <c r="AN79" s="115"/>
      <c r="AO79" s="115"/>
      <c r="AP79" s="190"/>
      <c r="AQ79" s="101"/>
    </row>
    <row r="80" spans="3:50" ht="52.95" customHeight="1" thickBot="1" x14ac:dyDescent="0.3">
      <c r="C80" s="257" t="s">
        <v>58</v>
      </c>
      <c r="D80" s="258"/>
      <c r="E80" s="258"/>
      <c r="F80" s="258"/>
      <c r="G80" s="258"/>
      <c r="H80" s="258"/>
      <c r="I80" s="258"/>
      <c r="J80" s="258"/>
      <c r="K80" s="258"/>
      <c r="L80" s="258"/>
      <c r="M80" s="258"/>
      <c r="N80" s="258"/>
      <c r="O80" s="258"/>
      <c r="P80" s="258"/>
      <c r="Q80" s="258"/>
      <c r="R80" s="258"/>
      <c r="S80" s="258"/>
      <c r="T80" s="258"/>
      <c r="U80" s="258"/>
      <c r="V80" s="258"/>
      <c r="W80" s="258"/>
      <c r="X80" s="258"/>
      <c r="Y80" s="258"/>
      <c r="Z80" s="258"/>
      <c r="AA80" s="258"/>
      <c r="AB80" s="258"/>
      <c r="AC80" s="258"/>
      <c r="AD80" s="277"/>
      <c r="AE80" s="6"/>
      <c r="AF80" s="104"/>
      <c r="AG80" s="64"/>
      <c r="AH80" s="64"/>
      <c r="AI80" s="64"/>
      <c r="AJ80" s="64"/>
      <c r="AK80" s="64"/>
      <c r="AL80" s="64"/>
      <c r="AM80" s="104">
        <v>341972.7</v>
      </c>
      <c r="AN80" s="104">
        <v>0</v>
      </c>
      <c r="AO80" s="104">
        <v>0</v>
      </c>
      <c r="AP80" s="191"/>
      <c r="AQ80" s="145"/>
    </row>
    <row r="81" spans="3:49" ht="48" customHeight="1" thickBot="1" x14ac:dyDescent="0.3">
      <c r="C81" s="390" t="s">
        <v>52</v>
      </c>
      <c r="D81" s="391"/>
      <c r="E81" s="391"/>
      <c r="F81" s="391"/>
      <c r="G81" s="391"/>
      <c r="H81" s="391"/>
      <c r="I81" s="391"/>
      <c r="J81" s="391"/>
      <c r="K81" s="391"/>
      <c r="L81" s="391"/>
      <c r="M81" s="391"/>
      <c r="N81" s="391"/>
      <c r="O81" s="391"/>
      <c r="P81" s="391"/>
      <c r="Q81" s="391"/>
      <c r="R81" s="391"/>
      <c r="S81" s="391"/>
      <c r="T81" s="391"/>
      <c r="U81" s="391"/>
      <c r="V81" s="391"/>
      <c r="W81" s="391"/>
      <c r="X81" s="391"/>
      <c r="Y81" s="391"/>
      <c r="Z81" s="391"/>
      <c r="AA81" s="391"/>
      <c r="AB81" s="391"/>
      <c r="AC81" s="391"/>
      <c r="AD81" s="392"/>
      <c r="AE81" s="6"/>
      <c r="AF81" s="132"/>
      <c r="AG81" s="64"/>
      <c r="AH81" s="64"/>
      <c r="AI81" s="64"/>
      <c r="AJ81" s="64"/>
      <c r="AK81" s="64"/>
      <c r="AL81" s="64"/>
      <c r="AM81" s="132">
        <v>877</v>
      </c>
      <c r="AN81" s="104">
        <v>0</v>
      </c>
      <c r="AO81" s="115">
        <v>0</v>
      </c>
      <c r="AP81" s="192"/>
      <c r="AQ81" s="129"/>
    </row>
    <row r="82" spans="3:49" ht="43.2" customHeight="1" thickBot="1" x14ac:dyDescent="0.3">
      <c r="C82" s="299" t="s">
        <v>50</v>
      </c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1"/>
      <c r="AE82" s="157"/>
      <c r="AF82" s="140"/>
      <c r="AG82" s="140"/>
      <c r="AH82" s="140"/>
      <c r="AI82" s="140"/>
      <c r="AJ82" s="140"/>
      <c r="AK82" s="140"/>
      <c r="AL82" s="141"/>
      <c r="AM82" s="104">
        <f>AM84+AM85</f>
        <v>1626392.67</v>
      </c>
      <c r="AN82" s="104">
        <f t="shared" ref="AN82:AO82" si="8">AN84+AN85</f>
        <v>1193894.67</v>
      </c>
      <c r="AO82" s="104">
        <f t="shared" si="8"/>
        <v>1208694.67</v>
      </c>
      <c r="AP82" s="191"/>
      <c r="AQ82" s="151"/>
    </row>
    <row r="83" spans="3:49" ht="30" customHeight="1" x14ac:dyDescent="0.25">
      <c r="C83" s="399" t="s">
        <v>0</v>
      </c>
      <c r="D83" s="400"/>
      <c r="E83" s="400"/>
      <c r="F83" s="400"/>
      <c r="G83" s="400"/>
      <c r="H83" s="400"/>
      <c r="I83" s="400"/>
      <c r="J83" s="400"/>
      <c r="K83" s="400"/>
      <c r="L83" s="400"/>
      <c r="M83" s="400"/>
      <c r="N83" s="400"/>
      <c r="O83" s="400"/>
      <c r="P83" s="400"/>
      <c r="Q83" s="400"/>
      <c r="R83" s="400"/>
      <c r="S83" s="400"/>
      <c r="T83" s="400"/>
      <c r="U83" s="400"/>
      <c r="V83" s="400"/>
      <c r="W83" s="400"/>
      <c r="X83" s="400"/>
      <c r="Y83" s="400"/>
      <c r="Z83" s="400"/>
      <c r="AA83" s="400"/>
      <c r="AB83" s="400"/>
      <c r="AC83" s="400"/>
      <c r="AD83" s="401"/>
      <c r="AE83" s="158"/>
      <c r="AF83" s="139"/>
      <c r="AG83" s="139"/>
      <c r="AH83" s="139"/>
      <c r="AI83" s="139"/>
      <c r="AJ83" s="139"/>
      <c r="AK83" s="139"/>
      <c r="AL83" s="142"/>
      <c r="AM83" s="112"/>
      <c r="AN83" s="115"/>
      <c r="AO83" s="115"/>
      <c r="AP83" s="192"/>
      <c r="AQ83" s="156"/>
    </row>
    <row r="84" spans="3:49" ht="39.6" customHeight="1" x14ac:dyDescent="0.25">
      <c r="C84" s="396" t="s">
        <v>45</v>
      </c>
      <c r="D84" s="397"/>
      <c r="E84" s="397"/>
      <c r="F84" s="397"/>
      <c r="G84" s="397"/>
      <c r="H84" s="397"/>
      <c r="I84" s="397"/>
      <c r="J84" s="397"/>
      <c r="K84" s="397"/>
      <c r="L84" s="397"/>
      <c r="M84" s="397"/>
      <c r="N84" s="397"/>
      <c r="O84" s="397"/>
      <c r="P84" s="397"/>
      <c r="Q84" s="397"/>
      <c r="R84" s="397"/>
      <c r="S84" s="397"/>
      <c r="T84" s="397"/>
      <c r="U84" s="397"/>
      <c r="V84" s="397"/>
      <c r="W84" s="397"/>
      <c r="X84" s="397"/>
      <c r="Y84" s="397"/>
      <c r="Z84" s="397"/>
      <c r="AA84" s="397"/>
      <c r="AB84" s="397"/>
      <c r="AC84" s="397"/>
      <c r="AD84" s="398"/>
      <c r="AE84" s="159"/>
      <c r="AF84" s="137"/>
      <c r="AG84" s="137"/>
      <c r="AH84" s="137"/>
      <c r="AI84" s="137"/>
      <c r="AJ84" s="137"/>
      <c r="AK84" s="137"/>
      <c r="AL84" s="143"/>
      <c r="AM84" s="195">
        <f>299999.67-17912.5+124511</f>
        <v>406598.17</v>
      </c>
      <c r="AN84" s="195">
        <v>298473.67</v>
      </c>
      <c r="AO84" s="195">
        <v>302173.67</v>
      </c>
      <c r="AP84" s="192"/>
      <c r="AQ84" s="150"/>
      <c r="AR84" s="313"/>
      <c r="AS84" s="313"/>
    </row>
    <row r="85" spans="3:49" ht="37.200000000000003" customHeight="1" thickBot="1" x14ac:dyDescent="0.3">
      <c r="C85" s="341" t="s">
        <v>46</v>
      </c>
      <c r="D85" s="342"/>
      <c r="E85" s="342"/>
      <c r="F85" s="342"/>
      <c r="G85" s="342"/>
      <c r="H85" s="342"/>
      <c r="I85" s="342"/>
      <c r="J85" s="342"/>
      <c r="K85" s="342"/>
      <c r="L85" s="342"/>
      <c r="M85" s="342"/>
      <c r="N85" s="342"/>
      <c r="O85" s="342"/>
      <c r="P85" s="342"/>
      <c r="Q85" s="342"/>
      <c r="R85" s="342"/>
      <c r="S85" s="342"/>
      <c r="T85" s="342"/>
      <c r="U85" s="342"/>
      <c r="V85" s="342"/>
      <c r="W85" s="342"/>
      <c r="X85" s="342"/>
      <c r="Y85" s="342"/>
      <c r="Z85" s="342"/>
      <c r="AA85" s="342"/>
      <c r="AB85" s="342"/>
      <c r="AC85" s="342"/>
      <c r="AD85" s="343"/>
      <c r="AE85" s="160"/>
      <c r="AF85" s="138"/>
      <c r="AG85" s="138"/>
      <c r="AH85" s="138"/>
      <c r="AI85" s="138"/>
      <c r="AJ85" s="138"/>
      <c r="AK85" s="138"/>
      <c r="AL85" s="144"/>
      <c r="AM85" s="196">
        <f>899999-53737.5+373533</f>
        <v>1219794.5</v>
      </c>
      <c r="AN85" s="196">
        <v>895421</v>
      </c>
      <c r="AO85" s="196">
        <v>906521</v>
      </c>
      <c r="AP85" s="192"/>
      <c r="AQ85" s="150"/>
      <c r="AR85" s="313"/>
      <c r="AS85" s="313"/>
    </row>
    <row r="86" spans="3:49" ht="51.6" customHeight="1" thickBot="1" x14ac:dyDescent="0.3">
      <c r="C86" s="257" t="s">
        <v>51</v>
      </c>
      <c r="D86" s="302"/>
      <c r="E86" s="302"/>
      <c r="F86" s="302"/>
      <c r="G86" s="302"/>
      <c r="H86" s="302"/>
      <c r="I86" s="302"/>
      <c r="J86" s="302"/>
      <c r="K86" s="302"/>
      <c r="L86" s="302"/>
      <c r="M86" s="302"/>
      <c r="N86" s="302"/>
      <c r="O86" s="302"/>
      <c r="P86" s="302"/>
      <c r="Q86" s="302"/>
      <c r="R86" s="302"/>
      <c r="S86" s="302"/>
      <c r="T86" s="302"/>
      <c r="U86" s="302"/>
      <c r="V86" s="302"/>
      <c r="W86" s="302"/>
      <c r="X86" s="302"/>
      <c r="Y86" s="302"/>
      <c r="Z86" s="302"/>
      <c r="AA86" s="302"/>
      <c r="AB86" s="302"/>
      <c r="AC86" s="302"/>
      <c r="AD86" s="303"/>
      <c r="AE86" s="133"/>
      <c r="AF86" s="178"/>
      <c r="AG86" s="178"/>
      <c r="AH86" s="178"/>
      <c r="AI86" s="178"/>
      <c r="AJ86" s="178"/>
      <c r="AK86" s="178"/>
      <c r="AL86" s="178"/>
      <c r="AM86" s="114">
        <v>22738</v>
      </c>
      <c r="AN86" s="114">
        <v>26735</v>
      </c>
      <c r="AO86" s="114">
        <v>3020</v>
      </c>
      <c r="AP86" s="192"/>
      <c r="AQ86" s="175"/>
      <c r="AR86" s="174"/>
      <c r="AS86" s="174"/>
    </row>
    <row r="87" spans="3:49" ht="79.2" customHeight="1" thickBot="1" x14ac:dyDescent="0.3">
      <c r="C87" s="257" t="s">
        <v>53</v>
      </c>
      <c r="D87" s="258"/>
      <c r="E87" s="258"/>
      <c r="F87" s="258"/>
      <c r="G87" s="258"/>
      <c r="H87" s="258"/>
      <c r="I87" s="258"/>
      <c r="J87" s="258"/>
      <c r="K87" s="258"/>
      <c r="L87" s="258"/>
      <c r="M87" s="258"/>
      <c r="N87" s="258"/>
      <c r="O87" s="258"/>
      <c r="P87" s="258"/>
      <c r="Q87" s="258"/>
      <c r="R87" s="258"/>
      <c r="S87" s="258"/>
      <c r="T87" s="258"/>
      <c r="U87" s="258"/>
      <c r="V87" s="258"/>
      <c r="W87" s="258"/>
      <c r="X87" s="258"/>
      <c r="Y87" s="258"/>
      <c r="Z87" s="258"/>
      <c r="AA87" s="258"/>
      <c r="AB87" s="258"/>
      <c r="AC87" s="258"/>
      <c r="AD87" s="277"/>
      <c r="AE87" s="133"/>
      <c r="AF87" s="178"/>
      <c r="AG87" s="178"/>
      <c r="AH87" s="178"/>
      <c r="AI87" s="178"/>
      <c r="AJ87" s="178"/>
      <c r="AK87" s="178"/>
      <c r="AL87" s="178"/>
      <c r="AM87" s="114">
        <v>1492</v>
      </c>
      <c r="AN87" s="104">
        <v>0</v>
      </c>
      <c r="AO87" s="104">
        <v>0</v>
      </c>
      <c r="AP87" s="192"/>
      <c r="AQ87" s="175"/>
      <c r="AR87" s="174"/>
      <c r="AS87" s="174"/>
    </row>
    <row r="88" spans="3:49" ht="58.95" customHeight="1" thickBot="1" x14ac:dyDescent="0.3">
      <c r="C88" s="257" t="s">
        <v>54</v>
      </c>
      <c r="D88" s="258"/>
      <c r="E88" s="258"/>
      <c r="F88" s="258"/>
      <c r="G88" s="258"/>
      <c r="H88" s="258"/>
      <c r="I88" s="258"/>
      <c r="J88" s="258"/>
      <c r="K88" s="258"/>
      <c r="L88" s="258"/>
      <c r="M88" s="258"/>
      <c r="N88" s="258"/>
      <c r="O88" s="258"/>
      <c r="P88" s="258"/>
      <c r="Q88" s="258"/>
      <c r="R88" s="258"/>
      <c r="S88" s="258"/>
      <c r="T88" s="258"/>
      <c r="U88" s="258"/>
      <c r="V88" s="258"/>
      <c r="W88" s="258"/>
      <c r="X88" s="258"/>
      <c r="Y88" s="258"/>
      <c r="Z88" s="258"/>
      <c r="AA88" s="258"/>
      <c r="AB88" s="258"/>
      <c r="AC88" s="258"/>
      <c r="AD88" s="277"/>
      <c r="AE88" s="133"/>
      <c r="AF88" s="178"/>
      <c r="AG88" s="178"/>
      <c r="AH88" s="178"/>
      <c r="AI88" s="178"/>
      <c r="AJ88" s="178"/>
      <c r="AK88" s="178"/>
      <c r="AL88" s="178"/>
      <c r="AM88" s="114">
        <v>225</v>
      </c>
      <c r="AN88" s="114">
        <v>227</v>
      </c>
      <c r="AO88" s="114">
        <v>231</v>
      </c>
      <c r="AP88" s="192"/>
      <c r="AQ88" s="175"/>
      <c r="AR88" s="174"/>
      <c r="AS88" s="174"/>
    </row>
    <row r="89" spans="3:49" ht="79.2" customHeight="1" thickBot="1" x14ac:dyDescent="0.3">
      <c r="C89" s="257" t="s">
        <v>55</v>
      </c>
      <c r="D89" s="258"/>
      <c r="E89" s="258"/>
      <c r="F89" s="258"/>
      <c r="G89" s="258"/>
      <c r="H89" s="258"/>
      <c r="I89" s="258"/>
      <c r="J89" s="258"/>
      <c r="K89" s="258"/>
      <c r="L89" s="258"/>
      <c r="M89" s="258"/>
      <c r="N89" s="258"/>
      <c r="O89" s="258"/>
      <c r="P89" s="258"/>
      <c r="Q89" s="258"/>
      <c r="R89" s="258"/>
      <c r="S89" s="258"/>
      <c r="T89" s="258"/>
      <c r="U89" s="258"/>
      <c r="V89" s="258"/>
      <c r="W89" s="258"/>
      <c r="X89" s="258"/>
      <c r="Y89" s="258"/>
      <c r="Z89" s="258"/>
      <c r="AA89" s="258"/>
      <c r="AB89" s="258"/>
      <c r="AC89" s="258"/>
      <c r="AD89" s="277"/>
      <c r="AE89" s="133"/>
      <c r="AF89" s="178"/>
      <c r="AG89" s="178"/>
      <c r="AH89" s="178"/>
      <c r="AI89" s="178"/>
      <c r="AJ89" s="178"/>
      <c r="AK89" s="178"/>
      <c r="AL89" s="178"/>
      <c r="AM89" s="114">
        <v>614</v>
      </c>
      <c r="AN89" s="104">
        <v>0</v>
      </c>
      <c r="AO89" s="104">
        <v>0</v>
      </c>
      <c r="AP89" s="192"/>
      <c r="AQ89" s="175"/>
      <c r="AR89" s="174"/>
      <c r="AS89" s="174"/>
    </row>
    <row r="90" spans="3:49" ht="34.950000000000003" customHeight="1" thickBot="1" x14ac:dyDescent="0.3">
      <c r="C90" s="257" t="s">
        <v>56</v>
      </c>
      <c r="D90" s="258"/>
      <c r="E90" s="258"/>
      <c r="F90" s="258"/>
      <c r="G90" s="258"/>
      <c r="H90" s="258"/>
      <c r="I90" s="258"/>
      <c r="J90" s="258"/>
      <c r="K90" s="258"/>
      <c r="L90" s="258"/>
      <c r="M90" s="258"/>
      <c r="N90" s="258"/>
      <c r="O90" s="258"/>
      <c r="P90" s="258"/>
      <c r="Q90" s="258"/>
      <c r="R90" s="258"/>
      <c r="S90" s="258"/>
      <c r="T90" s="258"/>
      <c r="U90" s="258"/>
      <c r="V90" s="258"/>
      <c r="W90" s="258"/>
      <c r="X90" s="258"/>
      <c r="Y90" s="258"/>
      <c r="Z90" s="258"/>
      <c r="AA90" s="258"/>
      <c r="AB90" s="258"/>
      <c r="AC90" s="258"/>
      <c r="AD90" s="277"/>
      <c r="AE90" s="133"/>
      <c r="AF90" s="178"/>
      <c r="AG90" s="178"/>
      <c r="AH90" s="178"/>
      <c r="AI90" s="178"/>
      <c r="AJ90" s="178"/>
      <c r="AK90" s="178"/>
      <c r="AL90" s="178"/>
      <c r="AM90" s="114">
        <v>3784.33</v>
      </c>
      <c r="AN90" s="114">
        <v>1892.16</v>
      </c>
      <c r="AO90" s="114">
        <v>0</v>
      </c>
      <c r="AP90" s="192"/>
      <c r="AQ90" s="175"/>
      <c r="AR90" s="174"/>
      <c r="AS90" s="174"/>
    </row>
    <row r="91" spans="3:49" ht="54" customHeight="1" thickBot="1" x14ac:dyDescent="0.3">
      <c r="C91" s="257" t="s">
        <v>57</v>
      </c>
      <c r="D91" s="258"/>
      <c r="E91" s="258"/>
      <c r="F91" s="258"/>
      <c r="G91" s="258"/>
      <c r="H91" s="258"/>
      <c r="I91" s="258"/>
      <c r="J91" s="258"/>
      <c r="K91" s="258"/>
      <c r="L91" s="258"/>
      <c r="M91" s="258"/>
      <c r="N91" s="258"/>
      <c r="O91" s="258"/>
      <c r="P91" s="258"/>
      <c r="Q91" s="258"/>
      <c r="R91" s="258"/>
      <c r="S91" s="258"/>
      <c r="T91" s="258"/>
      <c r="U91" s="258"/>
      <c r="V91" s="258"/>
      <c r="W91" s="258"/>
      <c r="X91" s="258"/>
      <c r="Y91" s="258"/>
      <c r="Z91" s="258"/>
      <c r="AA91" s="258"/>
      <c r="AB91" s="258"/>
      <c r="AC91" s="258"/>
      <c r="AD91" s="277"/>
      <c r="AE91" s="183"/>
      <c r="AF91" s="184"/>
      <c r="AG91" s="184"/>
      <c r="AH91" s="184"/>
      <c r="AI91" s="184"/>
      <c r="AJ91" s="184"/>
      <c r="AK91" s="184"/>
      <c r="AL91" s="184"/>
      <c r="AM91" s="104">
        <v>18522.5</v>
      </c>
      <c r="AN91" s="104">
        <v>0</v>
      </c>
      <c r="AO91" s="104">
        <v>0</v>
      </c>
      <c r="AP91" s="192"/>
      <c r="AQ91" s="175"/>
      <c r="AR91" s="174"/>
      <c r="AS91" s="174"/>
    </row>
    <row r="92" spans="3:49" ht="54" customHeight="1" thickBot="1" x14ac:dyDescent="0.3">
      <c r="C92" s="257" t="s">
        <v>60</v>
      </c>
      <c r="D92" s="258"/>
      <c r="E92" s="258"/>
      <c r="F92" s="258"/>
      <c r="G92" s="258"/>
      <c r="H92" s="258"/>
      <c r="I92" s="258"/>
      <c r="J92" s="258"/>
      <c r="K92" s="258"/>
      <c r="L92" s="258"/>
      <c r="M92" s="258"/>
      <c r="N92" s="258"/>
      <c r="O92" s="258"/>
      <c r="P92" s="258"/>
      <c r="Q92" s="258"/>
      <c r="R92" s="258"/>
      <c r="S92" s="258"/>
      <c r="T92" s="258"/>
      <c r="U92" s="258"/>
      <c r="V92" s="258"/>
      <c r="W92" s="258"/>
      <c r="X92" s="258"/>
      <c r="Y92" s="258"/>
      <c r="Z92" s="258"/>
      <c r="AA92" s="258"/>
      <c r="AB92" s="258"/>
      <c r="AC92" s="258"/>
      <c r="AD92" s="277"/>
      <c r="AE92" s="133"/>
      <c r="AF92" s="178"/>
      <c r="AG92" s="178"/>
      <c r="AH92" s="178"/>
      <c r="AI92" s="178"/>
      <c r="AJ92" s="178"/>
      <c r="AK92" s="178"/>
      <c r="AL92" s="178"/>
      <c r="AM92" s="114">
        <v>0</v>
      </c>
      <c r="AN92" s="114">
        <v>10832</v>
      </c>
      <c r="AO92" s="114">
        <v>0</v>
      </c>
      <c r="AP92" s="192"/>
      <c r="AQ92" s="186"/>
      <c r="AR92" s="185"/>
      <c r="AS92" s="185"/>
    </row>
    <row r="93" spans="3:49" ht="54" customHeight="1" thickBot="1" x14ac:dyDescent="0.3">
      <c r="C93" s="257" t="s">
        <v>61</v>
      </c>
      <c r="D93" s="258"/>
      <c r="E93" s="258"/>
      <c r="F93" s="258"/>
      <c r="G93" s="258"/>
      <c r="H93" s="258"/>
      <c r="I93" s="258"/>
      <c r="J93" s="258"/>
      <c r="K93" s="258"/>
      <c r="L93" s="258"/>
      <c r="M93" s="258"/>
      <c r="N93" s="258"/>
      <c r="O93" s="258"/>
      <c r="P93" s="258"/>
      <c r="Q93" s="258"/>
      <c r="R93" s="258"/>
      <c r="S93" s="258"/>
      <c r="T93" s="258"/>
      <c r="U93" s="258"/>
      <c r="V93" s="258"/>
      <c r="W93" s="258"/>
      <c r="X93" s="258"/>
      <c r="Y93" s="258"/>
      <c r="Z93" s="258"/>
      <c r="AA93" s="258"/>
      <c r="AB93" s="258"/>
      <c r="AC93" s="258"/>
      <c r="AD93" s="277"/>
      <c r="AE93" s="133"/>
      <c r="AF93" s="178"/>
      <c r="AG93" s="178"/>
      <c r="AH93" s="178"/>
      <c r="AI93" s="178"/>
      <c r="AJ93" s="178"/>
      <c r="AK93" s="178"/>
      <c r="AL93" s="178"/>
      <c r="AM93" s="114">
        <v>0</v>
      </c>
      <c r="AN93" s="114">
        <v>5322.9</v>
      </c>
      <c r="AO93" s="114">
        <v>0</v>
      </c>
      <c r="AP93" s="192"/>
      <c r="AQ93" s="186"/>
      <c r="AR93" s="185"/>
      <c r="AS93" s="185"/>
    </row>
    <row r="94" spans="3:49" ht="69.599999999999994" customHeight="1" thickBot="1" x14ac:dyDescent="0.3">
      <c r="C94" s="257" t="s">
        <v>62</v>
      </c>
      <c r="D94" s="258"/>
      <c r="E94" s="258"/>
      <c r="F94" s="258"/>
      <c r="G94" s="258"/>
      <c r="H94" s="258"/>
      <c r="I94" s="258"/>
      <c r="J94" s="258"/>
      <c r="K94" s="258"/>
      <c r="L94" s="258"/>
      <c r="M94" s="258"/>
      <c r="N94" s="258"/>
      <c r="O94" s="258"/>
      <c r="P94" s="258"/>
      <c r="Q94" s="258"/>
      <c r="R94" s="258"/>
      <c r="S94" s="258"/>
      <c r="T94" s="258"/>
      <c r="U94" s="258"/>
      <c r="V94" s="258"/>
      <c r="W94" s="258"/>
      <c r="X94" s="258"/>
      <c r="Y94" s="258"/>
      <c r="Z94" s="258"/>
      <c r="AA94" s="258"/>
      <c r="AB94" s="258"/>
      <c r="AC94" s="258"/>
      <c r="AD94" s="277"/>
      <c r="AE94" s="133"/>
      <c r="AF94" s="178"/>
      <c r="AG94" s="178"/>
      <c r="AH94" s="178"/>
      <c r="AI94" s="178"/>
      <c r="AJ94" s="178"/>
      <c r="AK94" s="178"/>
      <c r="AL94" s="178"/>
      <c r="AM94" s="114">
        <v>0</v>
      </c>
      <c r="AN94" s="114">
        <v>2500</v>
      </c>
      <c r="AO94" s="114">
        <v>0</v>
      </c>
      <c r="AP94" s="192"/>
      <c r="AQ94" s="186"/>
      <c r="AR94" s="185"/>
      <c r="AS94" s="185"/>
    </row>
    <row r="95" spans="3:49" ht="58.95" customHeight="1" thickBot="1" x14ac:dyDescent="0.3">
      <c r="C95" s="257" t="s">
        <v>63</v>
      </c>
      <c r="D95" s="258"/>
      <c r="E95" s="258"/>
      <c r="F95" s="258"/>
      <c r="G95" s="258"/>
      <c r="H95" s="258"/>
      <c r="I95" s="258"/>
      <c r="J95" s="258"/>
      <c r="K95" s="258"/>
      <c r="L95" s="258"/>
      <c r="M95" s="258"/>
      <c r="N95" s="258"/>
      <c r="O95" s="258"/>
      <c r="P95" s="258"/>
      <c r="Q95" s="258"/>
      <c r="R95" s="258"/>
      <c r="S95" s="258"/>
      <c r="T95" s="258"/>
      <c r="U95" s="258"/>
      <c r="V95" s="258"/>
      <c r="W95" s="258"/>
      <c r="X95" s="258"/>
      <c r="Y95" s="258"/>
      <c r="Z95" s="258"/>
      <c r="AA95" s="258"/>
      <c r="AB95" s="258"/>
      <c r="AC95" s="258"/>
      <c r="AD95" s="277"/>
      <c r="AE95" s="183"/>
      <c r="AF95" s="184"/>
      <c r="AG95" s="184"/>
      <c r="AH95" s="184"/>
      <c r="AI95" s="184"/>
      <c r="AJ95" s="184"/>
      <c r="AK95" s="184"/>
      <c r="AL95" s="184"/>
      <c r="AM95" s="104">
        <f>AM97+AM98</f>
        <v>0</v>
      </c>
      <c r="AN95" s="104">
        <f>AN97+AN98</f>
        <v>18036.38</v>
      </c>
      <c r="AO95" s="104">
        <f>AO97+AO98</f>
        <v>0</v>
      </c>
      <c r="AP95" s="192"/>
      <c r="AQ95" s="186"/>
      <c r="AR95" s="185"/>
      <c r="AS95" s="185"/>
    </row>
    <row r="96" spans="3:49" s="215" customFormat="1" ht="30" hidden="1" customHeight="1" x14ac:dyDescent="0.25">
      <c r="C96" s="404" t="s">
        <v>0</v>
      </c>
      <c r="D96" s="405"/>
      <c r="E96" s="405"/>
      <c r="F96" s="405"/>
      <c r="G96" s="405"/>
      <c r="H96" s="405"/>
      <c r="I96" s="405"/>
      <c r="J96" s="405"/>
      <c r="K96" s="405"/>
      <c r="L96" s="405"/>
      <c r="M96" s="405"/>
      <c r="N96" s="405"/>
      <c r="O96" s="405"/>
      <c r="P96" s="405"/>
      <c r="Q96" s="405"/>
      <c r="R96" s="405"/>
      <c r="S96" s="405"/>
      <c r="T96" s="405"/>
      <c r="U96" s="405"/>
      <c r="V96" s="405"/>
      <c r="W96" s="405"/>
      <c r="X96" s="405"/>
      <c r="Y96" s="405"/>
      <c r="Z96" s="405"/>
      <c r="AA96" s="405"/>
      <c r="AB96" s="405"/>
      <c r="AC96" s="405"/>
      <c r="AD96" s="405"/>
      <c r="AE96" s="207"/>
      <c r="AF96" s="208"/>
      <c r="AG96" s="208"/>
      <c r="AH96" s="208"/>
      <c r="AI96" s="208"/>
      <c r="AJ96" s="208"/>
      <c r="AK96" s="208"/>
      <c r="AL96" s="209"/>
      <c r="AM96" s="210"/>
      <c r="AN96" s="210"/>
      <c r="AO96" s="210"/>
      <c r="AP96" s="211"/>
      <c r="AQ96" s="212"/>
      <c r="AR96" s="213"/>
      <c r="AS96" s="213"/>
      <c r="AT96" s="214"/>
      <c r="AU96" s="214"/>
      <c r="AV96" s="214"/>
      <c r="AW96" s="214"/>
    </row>
    <row r="97" spans="3:49" s="215" customFormat="1" ht="40.950000000000003" hidden="1" customHeight="1" x14ac:dyDescent="0.25">
      <c r="C97" s="402" t="s">
        <v>45</v>
      </c>
      <c r="D97" s="403"/>
      <c r="E97" s="403"/>
      <c r="F97" s="403"/>
      <c r="G97" s="403"/>
      <c r="H97" s="403"/>
      <c r="I97" s="403"/>
      <c r="J97" s="403"/>
      <c r="K97" s="403"/>
      <c r="L97" s="403"/>
      <c r="M97" s="403"/>
      <c r="N97" s="403"/>
      <c r="O97" s="403"/>
      <c r="P97" s="403"/>
      <c r="Q97" s="403"/>
      <c r="R97" s="403"/>
      <c r="S97" s="403"/>
      <c r="T97" s="403"/>
      <c r="U97" s="403"/>
      <c r="V97" s="403"/>
      <c r="W97" s="403"/>
      <c r="X97" s="403"/>
      <c r="Y97" s="403"/>
      <c r="Z97" s="403"/>
      <c r="AA97" s="403"/>
      <c r="AB97" s="403"/>
      <c r="AC97" s="403"/>
      <c r="AD97" s="403"/>
      <c r="AE97" s="216"/>
      <c r="AF97" s="217"/>
      <c r="AG97" s="217"/>
      <c r="AH97" s="217"/>
      <c r="AI97" s="217"/>
      <c r="AJ97" s="217"/>
      <c r="AK97" s="217"/>
      <c r="AL97" s="218"/>
      <c r="AM97" s="219">
        <v>0</v>
      </c>
      <c r="AN97" s="220">
        <v>4509.1000000000004</v>
      </c>
      <c r="AO97" s="219">
        <v>0</v>
      </c>
      <c r="AP97" s="211"/>
      <c r="AQ97" s="212"/>
      <c r="AR97" s="213"/>
      <c r="AS97" s="213"/>
      <c r="AT97" s="214"/>
      <c r="AU97" s="214"/>
      <c r="AV97" s="214"/>
      <c r="AW97" s="214"/>
    </row>
    <row r="98" spans="3:49" s="215" customFormat="1" ht="34.950000000000003" hidden="1" customHeight="1" thickBot="1" x14ac:dyDescent="0.3">
      <c r="C98" s="304" t="s">
        <v>46</v>
      </c>
      <c r="D98" s="305"/>
      <c r="E98" s="305"/>
      <c r="F98" s="305"/>
      <c r="G98" s="305"/>
      <c r="H98" s="305"/>
      <c r="I98" s="305"/>
      <c r="J98" s="305"/>
      <c r="K98" s="305"/>
      <c r="L98" s="305"/>
      <c r="M98" s="305"/>
      <c r="N98" s="305"/>
      <c r="O98" s="305"/>
      <c r="P98" s="305"/>
      <c r="Q98" s="305"/>
      <c r="R98" s="305"/>
      <c r="S98" s="305"/>
      <c r="T98" s="305"/>
      <c r="U98" s="305"/>
      <c r="V98" s="305"/>
      <c r="W98" s="305"/>
      <c r="X98" s="305"/>
      <c r="Y98" s="305"/>
      <c r="Z98" s="305"/>
      <c r="AA98" s="305"/>
      <c r="AB98" s="305"/>
      <c r="AC98" s="305"/>
      <c r="AD98" s="305"/>
      <c r="AE98" s="221"/>
      <c r="AF98" s="222"/>
      <c r="AG98" s="222"/>
      <c r="AH98" s="222"/>
      <c r="AI98" s="222"/>
      <c r="AJ98" s="222"/>
      <c r="AK98" s="222"/>
      <c r="AL98" s="223"/>
      <c r="AM98" s="224">
        <v>0</v>
      </c>
      <c r="AN98" s="225">
        <v>13527.28</v>
      </c>
      <c r="AO98" s="224">
        <v>0</v>
      </c>
      <c r="AP98" s="211"/>
      <c r="AQ98" s="212"/>
      <c r="AR98" s="213"/>
      <c r="AS98" s="213"/>
      <c r="AT98" s="214"/>
      <c r="AU98" s="214"/>
      <c r="AV98" s="214"/>
      <c r="AW98" s="214"/>
    </row>
    <row r="99" spans="3:49" ht="55.2" customHeight="1" thickBot="1" x14ac:dyDescent="0.3">
      <c r="C99" s="306" t="s">
        <v>64</v>
      </c>
      <c r="D99" s="307"/>
      <c r="E99" s="307"/>
      <c r="F99" s="307"/>
      <c r="G99" s="307"/>
      <c r="H99" s="307"/>
      <c r="I99" s="307"/>
      <c r="J99" s="307"/>
      <c r="K99" s="307"/>
      <c r="L99" s="307"/>
      <c r="M99" s="307"/>
      <c r="N99" s="307"/>
      <c r="O99" s="307"/>
      <c r="P99" s="307"/>
      <c r="Q99" s="307"/>
      <c r="R99" s="307"/>
      <c r="S99" s="307"/>
      <c r="T99" s="307"/>
      <c r="U99" s="307"/>
      <c r="V99" s="307"/>
      <c r="W99" s="307"/>
      <c r="X99" s="307"/>
      <c r="Y99" s="307"/>
      <c r="Z99" s="307"/>
      <c r="AA99" s="307"/>
      <c r="AB99" s="307"/>
      <c r="AC99" s="307"/>
      <c r="AD99" s="307"/>
      <c r="AE99" s="133"/>
      <c r="AF99" s="178"/>
      <c r="AG99" s="178"/>
      <c r="AH99" s="178"/>
      <c r="AI99" s="178"/>
      <c r="AJ99" s="178"/>
      <c r="AK99" s="178"/>
      <c r="AL99" s="178"/>
      <c r="AM99" s="114">
        <v>0</v>
      </c>
      <c r="AN99" s="114">
        <v>4560</v>
      </c>
      <c r="AO99" s="114">
        <v>172</v>
      </c>
      <c r="AP99" s="192"/>
      <c r="AQ99" s="186"/>
      <c r="AR99" s="185"/>
      <c r="AS99" s="185"/>
    </row>
    <row r="100" spans="3:49" ht="52.95" customHeight="1" thickBot="1" x14ac:dyDescent="0.3">
      <c r="C100" s="257" t="s">
        <v>65</v>
      </c>
      <c r="D100" s="258"/>
      <c r="E100" s="258"/>
      <c r="F100" s="258"/>
      <c r="G100" s="258"/>
      <c r="H100" s="258"/>
      <c r="I100" s="258"/>
      <c r="J100" s="258"/>
      <c r="K100" s="258"/>
      <c r="L100" s="258"/>
      <c r="M100" s="258"/>
      <c r="N100" s="258"/>
      <c r="O100" s="258"/>
      <c r="P100" s="258"/>
      <c r="Q100" s="258"/>
      <c r="R100" s="258"/>
      <c r="S100" s="258"/>
      <c r="T100" s="258"/>
      <c r="U100" s="258"/>
      <c r="V100" s="258"/>
      <c r="W100" s="258"/>
      <c r="X100" s="258"/>
      <c r="Y100" s="258"/>
      <c r="Z100" s="258"/>
      <c r="AA100" s="258"/>
      <c r="AB100" s="258"/>
      <c r="AC100" s="258"/>
      <c r="AD100" s="258"/>
      <c r="AE100" s="133"/>
      <c r="AF100" s="178"/>
      <c r="AG100" s="178"/>
      <c r="AH100" s="178"/>
      <c r="AI100" s="178"/>
      <c r="AJ100" s="178"/>
      <c r="AK100" s="178"/>
      <c r="AL100" s="178"/>
      <c r="AM100" s="114">
        <v>0</v>
      </c>
      <c r="AN100" s="104">
        <v>197369</v>
      </c>
      <c r="AO100" s="104">
        <v>0</v>
      </c>
      <c r="AP100" s="192"/>
      <c r="AQ100" s="186"/>
      <c r="AR100" s="185"/>
      <c r="AS100" s="185"/>
    </row>
    <row r="101" spans="3:49" ht="50.4" customHeight="1" thickBot="1" x14ac:dyDescent="0.3">
      <c r="C101" s="257" t="s">
        <v>66</v>
      </c>
      <c r="D101" s="258"/>
      <c r="E101" s="258"/>
      <c r="F101" s="258"/>
      <c r="G101" s="258"/>
      <c r="H101" s="258"/>
      <c r="I101" s="258"/>
      <c r="J101" s="258"/>
      <c r="K101" s="258"/>
      <c r="L101" s="258"/>
      <c r="M101" s="258"/>
      <c r="N101" s="258"/>
      <c r="O101" s="258"/>
      <c r="P101" s="258"/>
      <c r="Q101" s="258"/>
      <c r="R101" s="258"/>
      <c r="S101" s="258"/>
      <c r="T101" s="258"/>
      <c r="U101" s="258"/>
      <c r="V101" s="258"/>
      <c r="W101" s="258"/>
      <c r="X101" s="258"/>
      <c r="Y101" s="258"/>
      <c r="Z101" s="258"/>
      <c r="AA101" s="258"/>
      <c r="AB101" s="258"/>
      <c r="AC101" s="258"/>
      <c r="AD101" s="258"/>
      <c r="AE101" s="183"/>
      <c r="AF101" s="184"/>
      <c r="AG101" s="184"/>
      <c r="AH101" s="184"/>
      <c r="AI101" s="184"/>
      <c r="AJ101" s="184"/>
      <c r="AK101" s="184"/>
      <c r="AL101" s="184"/>
      <c r="AM101" s="104">
        <v>0</v>
      </c>
      <c r="AN101" s="104">
        <v>0</v>
      </c>
      <c r="AO101" s="104">
        <v>10000</v>
      </c>
      <c r="AP101" s="192"/>
      <c r="AQ101" s="186"/>
      <c r="AR101" s="185"/>
      <c r="AS101" s="185"/>
    </row>
    <row r="102" spans="3:49" ht="54" customHeight="1" thickBot="1" x14ac:dyDescent="0.3">
      <c r="C102" s="257" t="s">
        <v>67</v>
      </c>
      <c r="D102" s="258"/>
      <c r="E102" s="258"/>
      <c r="F102" s="258"/>
      <c r="G102" s="258"/>
      <c r="H102" s="258"/>
      <c r="I102" s="258"/>
      <c r="J102" s="258"/>
      <c r="K102" s="258"/>
      <c r="L102" s="258"/>
      <c r="M102" s="258"/>
      <c r="N102" s="258"/>
      <c r="O102" s="258"/>
      <c r="P102" s="258"/>
      <c r="Q102" s="258"/>
      <c r="R102" s="258"/>
      <c r="S102" s="258"/>
      <c r="T102" s="258"/>
      <c r="U102" s="258"/>
      <c r="V102" s="258"/>
      <c r="W102" s="258"/>
      <c r="X102" s="258"/>
      <c r="Y102" s="258"/>
      <c r="Z102" s="258"/>
      <c r="AA102" s="258"/>
      <c r="AB102" s="258"/>
      <c r="AC102" s="258"/>
      <c r="AD102" s="258"/>
      <c r="AE102" s="133"/>
      <c r="AF102" s="178"/>
      <c r="AG102" s="178"/>
      <c r="AH102" s="178"/>
      <c r="AI102" s="178"/>
      <c r="AJ102" s="178"/>
      <c r="AK102" s="178"/>
      <c r="AL102" s="178"/>
      <c r="AM102" s="114">
        <v>0</v>
      </c>
      <c r="AN102" s="114">
        <v>0</v>
      </c>
      <c r="AO102" s="114">
        <v>26680</v>
      </c>
      <c r="AP102" s="192"/>
      <c r="AQ102" s="186"/>
      <c r="AR102" s="185"/>
      <c r="AS102" s="185"/>
    </row>
    <row r="103" spans="3:49" ht="69.599999999999994" customHeight="1" thickBot="1" x14ac:dyDescent="0.3">
      <c r="C103" s="257" t="s">
        <v>68</v>
      </c>
      <c r="D103" s="258"/>
      <c r="E103" s="258"/>
      <c r="F103" s="258"/>
      <c r="G103" s="258"/>
      <c r="H103" s="258"/>
      <c r="I103" s="258"/>
      <c r="J103" s="258"/>
      <c r="K103" s="258"/>
      <c r="L103" s="258"/>
      <c r="M103" s="258"/>
      <c r="N103" s="258"/>
      <c r="O103" s="258"/>
      <c r="P103" s="258"/>
      <c r="Q103" s="258"/>
      <c r="R103" s="258"/>
      <c r="S103" s="258"/>
      <c r="T103" s="258"/>
      <c r="U103" s="258"/>
      <c r="V103" s="258"/>
      <c r="W103" s="258"/>
      <c r="X103" s="258"/>
      <c r="Y103" s="258"/>
      <c r="Z103" s="258"/>
      <c r="AA103" s="258"/>
      <c r="AB103" s="258"/>
      <c r="AC103" s="258"/>
      <c r="AD103" s="258"/>
      <c r="AE103" s="133"/>
      <c r="AF103" s="178"/>
      <c r="AG103" s="178"/>
      <c r="AH103" s="178"/>
      <c r="AI103" s="178"/>
      <c r="AJ103" s="178"/>
      <c r="AK103" s="178"/>
      <c r="AL103" s="178"/>
      <c r="AM103" s="114">
        <v>0</v>
      </c>
      <c r="AN103" s="114">
        <v>0</v>
      </c>
      <c r="AO103" s="114">
        <v>2333</v>
      </c>
      <c r="AP103" s="192"/>
      <c r="AQ103" s="186"/>
      <c r="AR103" s="185"/>
      <c r="AS103" s="185"/>
    </row>
    <row r="104" spans="3:49" ht="52.95" customHeight="1" thickBot="1" x14ac:dyDescent="0.3">
      <c r="C104" s="257" t="s">
        <v>69</v>
      </c>
      <c r="D104" s="258"/>
      <c r="E104" s="258"/>
      <c r="F104" s="258"/>
      <c r="G104" s="258"/>
      <c r="H104" s="258"/>
      <c r="I104" s="258"/>
      <c r="J104" s="258"/>
      <c r="K104" s="258"/>
      <c r="L104" s="258"/>
      <c r="M104" s="258"/>
      <c r="N104" s="258"/>
      <c r="O104" s="258"/>
      <c r="P104" s="258"/>
      <c r="Q104" s="258"/>
      <c r="R104" s="258"/>
      <c r="S104" s="258"/>
      <c r="T104" s="258"/>
      <c r="U104" s="258"/>
      <c r="V104" s="258"/>
      <c r="W104" s="258"/>
      <c r="X104" s="258"/>
      <c r="Y104" s="258"/>
      <c r="Z104" s="258"/>
      <c r="AA104" s="258"/>
      <c r="AB104" s="258"/>
      <c r="AC104" s="258"/>
      <c r="AD104" s="258"/>
      <c r="AE104" s="133"/>
      <c r="AF104" s="178"/>
      <c r="AG104" s="178"/>
      <c r="AH104" s="178"/>
      <c r="AI104" s="178"/>
      <c r="AJ104" s="178"/>
      <c r="AK104" s="178"/>
      <c r="AL104" s="178"/>
      <c r="AM104" s="114">
        <v>0</v>
      </c>
      <c r="AN104" s="114">
        <v>0</v>
      </c>
      <c r="AO104" s="114">
        <v>9300</v>
      </c>
      <c r="AP104" s="192"/>
      <c r="AQ104" s="186"/>
      <c r="AR104" s="185"/>
      <c r="AS104" s="185"/>
    </row>
    <row r="105" spans="3:49" ht="54" customHeight="1" thickBot="1" x14ac:dyDescent="0.3">
      <c r="C105" s="310" t="s">
        <v>97</v>
      </c>
      <c r="D105" s="311"/>
      <c r="E105" s="311"/>
      <c r="F105" s="311"/>
      <c r="G105" s="311"/>
      <c r="H105" s="311"/>
      <c r="I105" s="311"/>
      <c r="J105" s="311"/>
      <c r="K105" s="311"/>
      <c r="L105" s="311"/>
      <c r="M105" s="311"/>
      <c r="N105" s="311"/>
      <c r="O105" s="311"/>
      <c r="P105" s="311"/>
      <c r="Q105" s="311"/>
      <c r="R105" s="311"/>
      <c r="S105" s="311"/>
      <c r="T105" s="311"/>
      <c r="U105" s="311"/>
      <c r="V105" s="311"/>
      <c r="W105" s="311"/>
      <c r="X105" s="311"/>
      <c r="Y105" s="311"/>
      <c r="Z105" s="311"/>
      <c r="AA105" s="311"/>
      <c r="AB105" s="311"/>
      <c r="AC105" s="311"/>
      <c r="AD105" s="312"/>
      <c r="AE105" s="180"/>
      <c r="AF105" s="181"/>
      <c r="AG105" s="181"/>
      <c r="AH105" s="181"/>
      <c r="AI105" s="181"/>
      <c r="AJ105" s="181"/>
      <c r="AK105" s="181"/>
      <c r="AL105" s="181"/>
      <c r="AM105" s="182">
        <f>AM106</f>
        <v>66078</v>
      </c>
      <c r="AN105" s="182">
        <f t="shared" ref="AN105:AO105" si="9">AN106</f>
        <v>0</v>
      </c>
      <c r="AO105" s="182">
        <f t="shared" si="9"/>
        <v>0</v>
      </c>
      <c r="AP105" s="130"/>
      <c r="AQ105" s="177"/>
      <c r="AR105" s="176"/>
      <c r="AS105" s="176"/>
    </row>
    <row r="106" spans="3:49" ht="68.400000000000006" customHeight="1" thickBot="1" x14ac:dyDescent="0.3">
      <c r="C106" s="257" t="s">
        <v>59</v>
      </c>
      <c r="D106" s="258"/>
      <c r="E106" s="258"/>
      <c r="F106" s="258"/>
      <c r="G106" s="258"/>
      <c r="H106" s="258"/>
      <c r="I106" s="258"/>
      <c r="J106" s="258"/>
      <c r="K106" s="258"/>
      <c r="L106" s="258"/>
      <c r="M106" s="258"/>
      <c r="N106" s="258"/>
      <c r="O106" s="258"/>
      <c r="P106" s="258"/>
      <c r="Q106" s="258"/>
      <c r="R106" s="258"/>
      <c r="S106" s="258"/>
      <c r="T106" s="258"/>
      <c r="U106" s="258"/>
      <c r="V106" s="258"/>
      <c r="W106" s="258"/>
      <c r="X106" s="258"/>
      <c r="Y106" s="258"/>
      <c r="Z106" s="258"/>
      <c r="AA106" s="258"/>
      <c r="AB106" s="258"/>
      <c r="AC106" s="258"/>
      <c r="AD106" s="277"/>
      <c r="AE106" s="133"/>
      <c r="AF106" s="178"/>
      <c r="AG106" s="178"/>
      <c r="AH106" s="178"/>
      <c r="AI106" s="178"/>
      <c r="AJ106" s="178"/>
      <c r="AK106" s="178"/>
      <c r="AL106" s="178"/>
      <c r="AM106" s="114">
        <v>66078</v>
      </c>
      <c r="AN106" s="104">
        <v>0</v>
      </c>
      <c r="AO106" s="104">
        <v>0</v>
      </c>
      <c r="AP106" s="130"/>
      <c r="AQ106" s="177"/>
      <c r="AR106" s="176"/>
      <c r="AS106" s="176"/>
    </row>
    <row r="107" spans="3:49" ht="63.75" customHeight="1" thickBot="1" x14ac:dyDescent="0.45">
      <c r="C107" s="368" t="s">
        <v>89</v>
      </c>
      <c r="D107" s="369"/>
      <c r="E107" s="369"/>
      <c r="F107" s="369"/>
      <c r="G107" s="369"/>
      <c r="H107" s="369"/>
      <c r="I107" s="369"/>
      <c r="J107" s="369"/>
      <c r="K107" s="369"/>
      <c r="L107" s="369"/>
      <c r="M107" s="369"/>
      <c r="N107" s="369"/>
      <c r="O107" s="369"/>
      <c r="P107" s="369"/>
      <c r="Q107" s="369"/>
      <c r="R107" s="369"/>
      <c r="S107" s="369"/>
      <c r="T107" s="369"/>
      <c r="U107" s="369"/>
      <c r="V107" s="369"/>
      <c r="W107" s="369"/>
      <c r="X107" s="369"/>
      <c r="Y107" s="369"/>
      <c r="Z107" s="369"/>
      <c r="AA107" s="369"/>
      <c r="AB107" s="369"/>
      <c r="AC107" s="369"/>
      <c r="AD107" s="370"/>
      <c r="AE107" s="133"/>
      <c r="AF107" s="134" t="e">
        <f t="shared" ref="AF107:AL107" si="10">AF6+AF74</f>
        <v>#REF!</v>
      </c>
      <c r="AG107" s="135" t="e">
        <f t="shared" si="10"/>
        <v>#REF!</v>
      </c>
      <c r="AH107" s="134" t="e">
        <f t="shared" si="10"/>
        <v>#REF!</v>
      </c>
      <c r="AI107" s="134" t="e">
        <f t="shared" si="10"/>
        <v>#REF!</v>
      </c>
      <c r="AJ107" s="134" t="e">
        <f t="shared" si="10"/>
        <v>#REF!</v>
      </c>
      <c r="AK107" s="134" t="e">
        <f t="shared" si="10"/>
        <v>#REF!</v>
      </c>
      <c r="AL107" s="136" t="e">
        <f t="shared" si="10"/>
        <v>#REF!</v>
      </c>
      <c r="AM107" s="179">
        <f>AM6+AM74+AM105</f>
        <v>2843384.2</v>
      </c>
      <c r="AN107" s="202">
        <f t="shared" ref="AN107:AO107" si="11">AN6+AN74+AN105</f>
        <v>2243710.1099999994</v>
      </c>
      <c r="AO107" s="202">
        <f t="shared" si="11"/>
        <v>2025275.67</v>
      </c>
    </row>
    <row r="108" spans="3:49" ht="70.95" customHeight="1" x14ac:dyDescent="0.25">
      <c r="AP108" s="130" t="s">
        <v>39</v>
      </c>
      <c r="AQ108" s="131"/>
    </row>
    <row r="109" spans="3:49" ht="61.5" customHeight="1" x14ac:dyDescent="0.6">
      <c r="C109" s="10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15"/>
    </row>
    <row r="110" spans="3:49" ht="138.75" customHeight="1" x14ac:dyDescent="0.25">
      <c r="C110" s="371" t="s">
        <v>39</v>
      </c>
      <c r="D110" s="362"/>
      <c r="E110" s="362"/>
      <c r="F110" s="362"/>
      <c r="G110" s="362"/>
      <c r="H110" s="362"/>
      <c r="I110" s="362"/>
      <c r="J110" s="362"/>
      <c r="K110" s="362"/>
      <c r="L110" s="362"/>
      <c r="M110" s="362"/>
      <c r="N110" s="362"/>
      <c r="O110" s="362"/>
      <c r="P110" s="362"/>
      <c r="Q110" s="362"/>
      <c r="R110" s="362"/>
      <c r="S110" s="362"/>
      <c r="T110" s="362"/>
      <c r="U110" s="362"/>
      <c r="V110" s="362"/>
      <c r="W110" s="362"/>
      <c r="X110" s="362"/>
      <c r="Y110" s="362"/>
      <c r="Z110" s="362"/>
      <c r="AA110" s="362"/>
      <c r="AB110" s="362"/>
      <c r="AC110" s="362"/>
      <c r="AD110" s="362"/>
      <c r="AE110" s="7"/>
      <c r="AF110" s="17"/>
    </row>
    <row r="111" spans="3:49" ht="73.5" customHeight="1" x14ac:dyDescent="0.6">
      <c r="C111" s="356"/>
      <c r="D111" s="355"/>
      <c r="E111" s="355"/>
      <c r="F111" s="355"/>
      <c r="G111" s="355"/>
      <c r="H111" s="355"/>
      <c r="I111" s="355"/>
      <c r="J111" s="355"/>
      <c r="K111" s="355"/>
      <c r="L111" s="355"/>
      <c r="M111" s="355"/>
      <c r="N111" s="355"/>
      <c r="O111" s="355"/>
      <c r="P111" s="355"/>
      <c r="Q111" s="355"/>
      <c r="R111" s="355"/>
      <c r="S111" s="355"/>
      <c r="T111" s="355"/>
      <c r="U111" s="355"/>
      <c r="V111" s="355"/>
      <c r="W111" s="355"/>
      <c r="X111" s="355"/>
      <c r="Y111" s="355"/>
      <c r="Z111" s="355"/>
      <c r="AA111" s="355"/>
      <c r="AB111" s="355"/>
      <c r="AC111" s="355"/>
      <c r="AD111" s="355"/>
      <c r="AE111" s="7"/>
      <c r="AF111" s="18"/>
    </row>
    <row r="112" spans="3:49" ht="208.5" customHeight="1" x14ac:dyDescent="0.6">
      <c r="C112" s="346"/>
      <c r="D112" s="362"/>
      <c r="E112" s="362"/>
      <c r="F112" s="362"/>
      <c r="G112" s="362"/>
      <c r="H112" s="362"/>
      <c r="I112" s="362"/>
      <c r="J112" s="362"/>
      <c r="K112" s="362"/>
      <c r="L112" s="362"/>
      <c r="M112" s="362"/>
      <c r="N112" s="362"/>
      <c r="O112" s="362"/>
      <c r="P112" s="362"/>
      <c r="Q112" s="362"/>
      <c r="R112" s="362"/>
      <c r="S112" s="362"/>
      <c r="T112" s="362"/>
      <c r="U112" s="362"/>
      <c r="V112" s="362"/>
      <c r="W112" s="362"/>
      <c r="X112" s="362"/>
      <c r="Y112" s="362"/>
      <c r="Z112" s="362"/>
      <c r="AA112" s="362"/>
      <c r="AB112" s="362"/>
      <c r="AC112" s="362"/>
      <c r="AD112" s="362"/>
      <c r="AE112" s="8"/>
      <c r="AF112" s="14"/>
    </row>
    <row r="113" spans="3:32" ht="84" customHeight="1" x14ac:dyDescent="0.6">
      <c r="C113" s="11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8"/>
      <c r="AF113" s="14"/>
    </row>
    <row r="114" spans="3:32" ht="108.75" customHeight="1" x14ac:dyDescent="0.25">
      <c r="C114" s="352"/>
      <c r="D114" s="353"/>
      <c r="E114" s="353"/>
      <c r="F114" s="353"/>
      <c r="G114" s="353"/>
      <c r="H114" s="353"/>
      <c r="I114" s="353"/>
      <c r="J114" s="353"/>
      <c r="K114" s="353"/>
      <c r="L114" s="353"/>
      <c r="M114" s="353"/>
      <c r="N114" s="353"/>
      <c r="O114" s="353"/>
      <c r="P114" s="353"/>
      <c r="Q114" s="353"/>
      <c r="R114" s="353"/>
      <c r="S114" s="353"/>
      <c r="T114" s="353"/>
      <c r="U114" s="353"/>
      <c r="V114" s="353"/>
      <c r="W114" s="353"/>
      <c r="X114" s="353"/>
      <c r="Y114" s="353"/>
      <c r="Z114" s="353"/>
      <c r="AA114" s="353"/>
      <c r="AB114" s="353"/>
      <c r="AC114" s="353"/>
      <c r="AD114" s="353"/>
      <c r="AE114" s="6"/>
      <c r="AF114" s="17"/>
    </row>
    <row r="115" spans="3:32" ht="151.5" hidden="1" customHeight="1" x14ac:dyDescent="0.6">
      <c r="C115" s="356"/>
      <c r="D115" s="355"/>
      <c r="E115" s="355"/>
      <c r="F115" s="355"/>
      <c r="G115" s="355"/>
      <c r="H115" s="355"/>
      <c r="I115" s="355"/>
      <c r="J115" s="355"/>
      <c r="K115" s="355"/>
      <c r="L115" s="355"/>
      <c r="M115" s="355"/>
      <c r="N115" s="355"/>
      <c r="O115" s="355"/>
      <c r="P115" s="355"/>
      <c r="Q115" s="355"/>
      <c r="R115" s="355"/>
      <c r="S115" s="355"/>
      <c r="T115" s="355"/>
      <c r="U115" s="355"/>
      <c r="V115" s="355"/>
      <c r="W115" s="355"/>
      <c r="X115" s="355"/>
      <c r="Y115" s="355"/>
      <c r="Z115" s="355"/>
      <c r="AA115" s="355"/>
      <c r="AB115" s="355"/>
      <c r="AC115" s="355"/>
      <c r="AD115" s="355"/>
      <c r="AE115" s="6"/>
      <c r="AF115" s="16"/>
    </row>
    <row r="116" spans="3:32" ht="46.5" hidden="1" customHeight="1" x14ac:dyDescent="0.25">
      <c r="C116" s="350"/>
      <c r="D116" s="351"/>
      <c r="E116" s="351"/>
      <c r="F116" s="351"/>
      <c r="G116" s="351"/>
      <c r="H116" s="351"/>
      <c r="I116" s="351"/>
      <c r="J116" s="351"/>
      <c r="K116" s="351"/>
      <c r="L116" s="351"/>
      <c r="M116" s="351"/>
      <c r="N116" s="351"/>
      <c r="O116" s="351"/>
      <c r="P116" s="351"/>
      <c r="Q116" s="351"/>
      <c r="R116" s="351"/>
      <c r="S116" s="351"/>
      <c r="T116" s="351"/>
      <c r="U116" s="351"/>
      <c r="V116" s="351"/>
      <c r="W116" s="351"/>
      <c r="X116" s="351"/>
      <c r="Y116" s="351"/>
      <c r="Z116" s="351"/>
      <c r="AA116" s="351"/>
      <c r="AB116" s="351"/>
      <c r="AC116" s="351"/>
      <c r="AD116" s="351"/>
      <c r="AE116" s="12"/>
      <c r="AF116" s="14"/>
    </row>
    <row r="117" spans="3:32" ht="121.5" hidden="1" customHeight="1" x14ac:dyDescent="0.25"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16"/>
    </row>
    <row r="118" spans="3:32" ht="119.25" hidden="1" customHeight="1" thickBot="1" x14ac:dyDescent="0.3"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16"/>
    </row>
    <row r="119" spans="3:32" ht="193.5" customHeight="1" x14ac:dyDescent="0.25"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16"/>
    </row>
    <row r="120" spans="3:32" ht="53.25" customHeight="1" x14ac:dyDescent="0.25"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16"/>
    </row>
    <row r="121" spans="3:32" ht="126.75" customHeight="1" x14ac:dyDescent="0.7">
      <c r="C121" s="348"/>
      <c r="D121" s="349"/>
      <c r="E121" s="349"/>
      <c r="F121" s="349"/>
      <c r="G121" s="349"/>
      <c r="H121" s="349"/>
      <c r="I121" s="349"/>
      <c r="J121" s="349"/>
      <c r="K121" s="349"/>
      <c r="L121" s="349"/>
      <c r="M121" s="349"/>
      <c r="N121" s="349"/>
      <c r="O121" s="349"/>
      <c r="P121" s="349"/>
      <c r="Q121" s="349"/>
      <c r="R121" s="349"/>
      <c r="S121" s="349"/>
      <c r="T121" s="349"/>
      <c r="U121" s="349"/>
      <c r="V121" s="349"/>
      <c r="W121" s="349"/>
      <c r="X121" s="349"/>
      <c r="Y121" s="349"/>
      <c r="Z121" s="349"/>
      <c r="AA121" s="349"/>
      <c r="AB121" s="349"/>
      <c r="AC121" s="349"/>
      <c r="AD121" s="349"/>
      <c r="AE121" s="9"/>
      <c r="AF121" s="13"/>
    </row>
    <row r="122" spans="3:32" ht="68.25" customHeight="1" x14ac:dyDescent="0.6">
      <c r="C122" s="354"/>
      <c r="D122" s="357"/>
      <c r="E122" s="357"/>
      <c r="F122" s="357"/>
      <c r="G122" s="357"/>
      <c r="H122" s="357"/>
      <c r="I122" s="357"/>
      <c r="J122" s="357"/>
      <c r="K122" s="357"/>
      <c r="L122" s="357"/>
      <c r="M122" s="357"/>
      <c r="N122" s="357"/>
      <c r="O122" s="357"/>
      <c r="P122" s="357"/>
      <c r="Q122" s="357"/>
      <c r="R122" s="357"/>
      <c r="S122" s="357"/>
      <c r="T122" s="357"/>
      <c r="U122" s="357"/>
      <c r="V122" s="357"/>
      <c r="W122" s="357"/>
      <c r="X122" s="357"/>
      <c r="Y122" s="357"/>
      <c r="Z122" s="357"/>
      <c r="AA122" s="357"/>
      <c r="AB122" s="357"/>
      <c r="AC122" s="357"/>
      <c r="AD122" s="357"/>
      <c r="AE122" s="6"/>
      <c r="AF122" s="19"/>
    </row>
    <row r="123" spans="3:32" ht="80.25" customHeight="1" x14ac:dyDescent="0.6">
      <c r="C123" s="344"/>
      <c r="D123" s="347"/>
      <c r="E123" s="347"/>
      <c r="F123" s="347"/>
      <c r="G123" s="347"/>
      <c r="H123" s="347"/>
      <c r="I123" s="347"/>
      <c r="J123" s="347"/>
      <c r="K123" s="347"/>
      <c r="L123" s="347"/>
      <c r="M123" s="347"/>
      <c r="N123" s="347"/>
      <c r="O123" s="347"/>
      <c r="P123" s="347"/>
      <c r="Q123" s="347"/>
      <c r="R123" s="347"/>
      <c r="S123" s="347"/>
      <c r="T123" s="347"/>
      <c r="U123" s="347"/>
      <c r="V123" s="347"/>
      <c r="W123" s="347"/>
      <c r="X123" s="347"/>
      <c r="Y123" s="347"/>
      <c r="Z123" s="347"/>
      <c r="AA123" s="347"/>
      <c r="AB123" s="347"/>
      <c r="AC123" s="347"/>
      <c r="AD123" s="347"/>
      <c r="AE123" s="6"/>
      <c r="AF123" s="17"/>
    </row>
    <row r="124" spans="3:32" ht="158.25" customHeight="1" x14ac:dyDescent="0.6">
      <c r="C124" s="346"/>
      <c r="D124" s="347"/>
      <c r="E124" s="347"/>
      <c r="F124" s="347"/>
      <c r="G124" s="347"/>
      <c r="H124" s="347"/>
      <c r="I124" s="347"/>
      <c r="J124" s="347"/>
      <c r="K124" s="347"/>
      <c r="L124" s="347"/>
      <c r="M124" s="347"/>
      <c r="N124" s="347"/>
      <c r="O124" s="347"/>
      <c r="P124" s="347"/>
      <c r="Q124" s="347"/>
      <c r="R124" s="347"/>
      <c r="S124" s="347"/>
      <c r="T124" s="347"/>
      <c r="U124" s="347"/>
      <c r="V124" s="347"/>
      <c r="W124" s="347"/>
      <c r="X124" s="347"/>
      <c r="Y124" s="347"/>
      <c r="Z124" s="347"/>
      <c r="AA124" s="347"/>
      <c r="AB124" s="347"/>
      <c r="AC124" s="347"/>
      <c r="AD124" s="347"/>
      <c r="AE124" s="6"/>
      <c r="AF124" s="17"/>
    </row>
    <row r="125" spans="3:32" ht="150.75" customHeight="1" x14ac:dyDescent="0.6">
      <c r="C125" s="346"/>
      <c r="D125" s="347"/>
      <c r="E125" s="347"/>
      <c r="F125" s="347"/>
      <c r="G125" s="347"/>
      <c r="H125" s="347"/>
      <c r="I125" s="347"/>
      <c r="J125" s="347"/>
      <c r="K125" s="347"/>
      <c r="L125" s="347"/>
      <c r="M125" s="347"/>
      <c r="N125" s="347"/>
      <c r="O125" s="347"/>
      <c r="P125" s="347"/>
      <c r="Q125" s="347"/>
      <c r="R125" s="347"/>
      <c r="S125" s="347"/>
      <c r="T125" s="347"/>
      <c r="U125" s="347"/>
      <c r="V125" s="347"/>
      <c r="W125" s="347"/>
      <c r="X125" s="347"/>
      <c r="Y125" s="347"/>
      <c r="Z125" s="347"/>
      <c r="AA125" s="347"/>
      <c r="AB125" s="347"/>
      <c r="AC125" s="347"/>
      <c r="AD125" s="347"/>
      <c r="AE125" s="6"/>
      <c r="AF125" s="17"/>
    </row>
    <row r="126" spans="3:32" ht="150.75" customHeight="1" x14ac:dyDescent="0.6">
      <c r="C126" s="346"/>
      <c r="D126" s="347"/>
      <c r="E126" s="347"/>
      <c r="F126" s="347"/>
      <c r="G126" s="347"/>
      <c r="H126" s="347"/>
      <c r="I126" s="347"/>
      <c r="J126" s="347"/>
      <c r="K126" s="347"/>
      <c r="L126" s="347"/>
      <c r="M126" s="347"/>
      <c r="N126" s="347"/>
      <c r="O126" s="347"/>
      <c r="P126" s="347"/>
      <c r="Q126" s="347"/>
      <c r="R126" s="347"/>
      <c r="S126" s="347"/>
      <c r="T126" s="347"/>
      <c r="U126" s="347"/>
      <c r="V126" s="347"/>
      <c r="W126" s="347"/>
      <c r="X126" s="347"/>
      <c r="Y126" s="347"/>
      <c r="Z126" s="347"/>
      <c r="AA126" s="347"/>
      <c r="AB126" s="347"/>
      <c r="AC126" s="347"/>
      <c r="AD126" s="347"/>
      <c r="AE126" s="6"/>
      <c r="AF126" s="17"/>
    </row>
    <row r="127" spans="3:32" ht="52.5" customHeight="1" x14ac:dyDescent="0.6">
      <c r="C127" s="346"/>
      <c r="D127" s="347"/>
      <c r="E127" s="347"/>
      <c r="F127" s="347"/>
      <c r="G127" s="347"/>
      <c r="H127" s="347"/>
      <c r="I127" s="347"/>
      <c r="J127" s="347"/>
      <c r="K127" s="347"/>
      <c r="L127" s="347"/>
      <c r="M127" s="347"/>
      <c r="N127" s="347"/>
      <c r="O127" s="347"/>
      <c r="P127" s="347"/>
      <c r="Q127" s="347"/>
      <c r="R127" s="347"/>
      <c r="S127" s="347"/>
      <c r="T127" s="347"/>
      <c r="U127" s="347"/>
      <c r="V127" s="347"/>
      <c r="W127" s="347"/>
      <c r="X127" s="347"/>
      <c r="Y127" s="347"/>
      <c r="Z127" s="347"/>
      <c r="AA127" s="347"/>
      <c r="AB127" s="347"/>
      <c r="AC127" s="347"/>
      <c r="AD127" s="347"/>
      <c r="AE127" s="6"/>
      <c r="AF127" s="17"/>
    </row>
    <row r="128" spans="3:32" ht="60" customHeight="1" x14ac:dyDescent="0.6">
      <c r="C128" s="346"/>
      <c r="D128" s="347"/>
      <c r="E128" s="347"/>
      <c r="F128" s="347"/>
      <c r="G128" s="347"/>
      <c r="H128" s="347"/>
      <c r="I128" s="347"/>
      <c r="J128" s="347"/>
      <c r="K128" s="347"/>
      <c r="L128" s="347"/>
      <c r="M128" s="347"/>
      <c r="N128" s="347"/>
      <c r="O128" s="347"/>
      <c r="P128" s="347"/>
      <c r="Q128" s="347"/>
      <c r="R128" s="347"/>
      <c r="S128" s="347"/>
      <c r="T128" s="347"/>
      <c r="U128" s="347"/>
      <c r="V128" s="347"/>
      <c r="W128" s="347"/>
      <c r="X128" s="347"/>
      <c r="Y128" s="347"/>
      <c r="Z128" s="347"/>
      <c r="AA128" s="347"/>
      <c r="AB128" s="347"/>
      <c r="AC128" s="347"/>
      <c r="AD128" s="347"/>
      <c r="AE128" s="6"/>
      <c r="AF128" s="17"/>
    </row>
    <row r="129" spans="3:32" ht="57.75" customHeight="1" x14ac:dyDescent="0.6">
      <c r="C129" s="354"/>
      <c r="D129" s="355"/>
      <c r="E129" s="355"/>
      <c r="F129" s="355"/>
      <c r="G129" s="355"/>
      <c r="H129" s="355"/>
      <c r="I129" s="355"/>
      <c r="J129" s="355"/>
      <c r="K129" s="355"/>
      <c r="L129" s="355"/>
      <c r="M129" s="355"/>
      <c r="N129" s="355"/>
      <c r="O129" s="355"/>
      <c r="P129" s="355"/>
      <c r="Q129" s="355"/>
      <c r="R129" s="355"/>
      <c r="S129" s="355"/>
      <c r="T129" s="355"/>
      <c r="U129" s="355"/>
      <c r="V129" s="355"/>
      <c r="W129" s="355"/>
      <c r="X129" s="355"/>
      <c r="Y129" s="355"/>
      <c r="Z129" s="355"/>
      <c r="AA129" s="355"/>
      <c r="AB129" s="355"/>
      <c r="AC129" s="355"/>
      <c r="AD129" s="355"/>
      <c r="AE129" s="6"/>
      <c r="AF129" s="17"/>
    </row>
    <row r="130" spans="3:32" ht="80.25" customHeight="1" x14ac:dyDescent="0.6">
      <c r="C130" s="361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  <c r="AA130" s="347"/>
      <c r="AB130" s="347"/>
      <c r="AC130" s="347"/>
      <c r="AD130" s="347"/>
      <c r="AE130" s="6"/>
      <c r="AF130" s="20"/>
    </row>
    <row r="131" spans="3:32" ht="170.25" customHeight="1" x14ac:dyDescent="0.6">
      <c r="C131" s="361"/>
      <c r="D131" s="347"/>
      <c r="E131" s="347"/>
      <c r="F131" s="347"/>
      <c r="G131" s="347"/>
      <c r="H131" s="347"/>
      <c r="I131" s="347"/>
      <c r="J131" s="347"/>
      <c r="K131" s="347"/>
      <c r="L131" s="347"/>
      <c r="M131" s="347"/>
      <c r="N131" s="347"/>
      <c r="O131" s="347"/>
      <c r="P131" s="347"/>
      <c r="Q131" s="347"/>
      <c r="R131" s="347"/>
      <c r="S131" s="347"/>
      <c r="T131" s="347"/>
      <c r="U131" s="347"/>
      <c r="V131" s="347"/>
      <c r="W131" s="347"/>
      <c r="X131" s="347"/>
      <c r="Y131" s="347"/>
      <c r="Z131" s="347"/>
      <c r="AA131" s="347"/>
      <c r="AB131" s="347"/>
      <c r="AC131" s="347"/>
      <c r="AD131" s="347"/>
      <c r="AE131" s="6"/>
      <c r="AF131" s="20"/>
    </row>
    <row r="132" spans="3:32" ht="77.25" customHeight="1" x14ac:dyDescent="0.6">
      <c r="C132" s="346"/>
      <c r="D132" s="347"/>
      <c r="E132" s="347"/>
      <c r="F132" s="347"/>
      <c r="G132" s="347"/>
      <c r="H132" s="347"/>
      <c r="I132" s="347"/>
      <c r="J132" s="347"/>
      <c r="K132" s="347"/>
      <c r="L132" s="347"/>
      <c r="M132" s="347"/>
      <c r="N132" s="347"/>
      <c r="O132" s="347"/>
      <c r="P132" s="347"/>
      <c r="Q132" s="347"/>
      <c r="R132" s="347"/>
      <c r="S132" s="347"/>
      <c r="T132" s="347"/>
      <c r="U132" s="347"/>
      <c r="V132" s="347"/>
      <c r="W132" s="347"/>
      <c r="X132" s="347"/>
      <c r="Y132" s="347"/>
      <c r="Z132" s="347"/>
      <c r="AA132" s="347"/>
      <c r="AB132" s="347"/>
      <c r="AC132" s="347"/>
      <c r="AD132" s="347"/>
      <c r="AE132" s="6"/>
      <c r="AF132" s="17"/>
    </row>
    <row r="133" spans="3:32" ht="101.25" customHeight="1" x14ac:dyDescent="0.6">
      <c r="C133" s="346"/>
      <c r="D133" s="347"/>
      <c r="E133" s="347"/>
      <c r="F133" s="347"/>
      <c r="G133" s="347"/>
      <c r="H133" s="347"/>
      <c r="I133" s="347"/>
      <c r="J133" s="347"/>
      <c r="K133" s="347"/>
      <c r="L133" s="347"/>
      <c r="M133" s="347"/>
      <c r="N133" s="347"/>
      <c r="O133" s="347"/>
      <c r="P133" s="347"/>
      <c r="Q133" s="347"/>
      <c r="R133" s="347"/>
      <c r="S133" s="347"/>
      <c r="T133" s="347"/>
      <c r="U133" s="347"/>
      <c r="V133" s="347"/>
      <c r="W133" s="347"/>
      <c r="X133" s="347"/>
      <c r="Y133" s="347"/>
      <c r="Z133" s="347"/>
      <c r="AA133" s="347"/>
      <c r="AB133" s="347"/>
      <c r="AC133" s="347"/>
      <c r="AD133" s="347"/>
      <c r="AE133" s="6"/>
      <c r="AF133" s="17"/>
    </row>
    <row r="134" spans="3:32" ht="86.25" customHeight="1" x14ac:dyDescent="0.25">
      <c r="C134" s="360"/>
      <c r="D134" s="360"/>
      <c r="E134" s="360"/>
      <c r="F134" s="360"/>
      <c r="G134" s="360"/>
      <c r="H134" s="360"/>
      <c r="I134" s="360"/>
      <c r="J134" s="360"/>
      <c r="K134" s="360"/>
      <c r="L134" s="360"/>
      <c r="M134" s="360"/>
      <c r="N134" s="360"/>
      <c r="O134" s="360"/>
      <c r="P134" s="360"/>
      <c r="Q134" s="360"/>
      <c r="R134" s="360"/>
      <c r="S134" s="360"/>
      <c r="T134" s="360"/>
      <c r="U134" s="360"/>
      <c r="V134" s="360"/>
      <c r="W134" s="360"/>
      <c r="X134" s="360"/>
      <c r="Y134" s="360"/>
      <c r="Z134" s="360"/>
      <c r="AA134" s="360"/>
      <c r="AB134" s="360"/>
      <c r="AC134" s="360"/>
      <c r="AD134" s="360"/>
      <c r="AE134" s="6"/>
      <c r="AF134" s="17"/>
    </row>
    <row r="135" spans="3:32" ht="87.75" customHeight="1" x14ac:dyDescent="0.25">
      <c r="C135" s="358"/>
      <c r="D135" s="359"/>
      <c r="E135" s="359"/>
      <c r="F135" s="359"/>
      <c r="G135" s="359"/>
      <c r="H135" s="359"/>
      <c r="I135" s="359"/>
      <c r="J135" s="359"/>
      <c r="K135" s="359"/>
      <c r="L135" s="359"/>
      <c r="M135" s="359"/>
      <c r="N135" s="359"/>
      <c r="O135" s="359"/>
      <c r="P135" s="359"/>
      <c r="Q135" s="359"/>
      <c r="R135" s="359"/>
      <c r="S135" s="359"/>
      <c r="T135" s="359"/>
      <c r="U135" s="359"/>
      <c r="V135" s="359"/>
      <c r="W135" s="359"/>
      <c r="X135" s="359"/>
      <c r="Y135" s="359"/>
      <c r="Z135" s="359"/>
      <c r="AA135" s="359"/>
      <c r="AB135" s="359"/>
      <c r="AC135" s="359"/>
      <c r="AD135" s="359"/>
      <c r="AE135" s="6"/>
      <c r="AF135" s="17"/>
    </row>
    <row r="136" spans="3:32" ht="138.6" customHeight="1" x14ac:dyDescent="0.25">
      <c r="C136" s="358"/>
      <c r="D136" s="359"/>
      <c r="E136" s="359"/>
      <c r="F136" s="359"/>
      <c r="G136" s="359"/>
      <c r="H136" s="359"/>
      <c r="I136" s="359"/>
      <c r="J136" s="359"/>
      <c r="K136" s="359"/>
      <c r="L136" s="359"/>
      <c r="M136" s="359"/>
      <c r="N136" s="359"/>
      <c r="O136" s="359"/>
      <c r="P136" s="359"/>
      <c r="Q136" s="359"/>
      <c r="R136" s="359"/>
      <c r="S136" s="359"/>
      <c r="T136" s="359"/>
      <c r="U136" s="359"/>
      <c r="V136" s="359"/>
      <c r="W136" s="359"/>
      <c r="X136" s="359"/>
      <c r="Y136" s="359"/>
      <c r="Z136" s="359"/>
      <c r="AA136" s="359"/>
      <c r="AB136" s="359"/>
      <c r="AC136" s="359"/>
      <c r="AD136" s="359"/>
      <c r="AE136" s="6"/>
      <c r="AF136" s="17"/>
    </row>
    <row r="137" spans="3:32" ht="126.6" customHeight="1" x14ac:dyDescent="0.5">
      <c r="C137" s="358"/>
      <c r="D137" s="359"/>
      <c r="E137" s="359"/>
      <c r="F137" s="359"/>
      <c r="G137" s="359"/>
      <c r="H137" s="359"/>
      <c r="I137" s="359"/>
      <c r="J137" s="359"/>
      <c r="K137" s="359"/>
      <c r="L137" s="359"/>
      <c r="M137" s="359"/>
      <c r="N137" s="359"/>
      <c r="O137" s="359"/>
      <c r="P137" s="359"/>
      <c r="Q137" s="359"/>
      <c r="R137" s="359"/>
      <c r="S137" s="359"/>
      <c r="T137" s="359"/>
      <c r="U137" s="359"/>
      <c r="V137" s="359"/>
      <c r="W137" s="359"/>
      <c r="X137" s="359"/>
      <c r="Y137" s="359"/>
      <c r="Z137" s="359"/>
      <c r="AA137" s="359"/>
      <c r="AB137" s="359"/>
      <c r="AC137" s="359"/>
      <c r="AD137" s="359"/>
      <c r="AE137" s="4"/>
      <c r="AF137" s="17"/>
    </row>
    <row r="138" spans="3:32" ht="136.19999999999999" customHeight="1" x14ac:dyDescent="0.25">
      <c r="C138" s="358"/>
      <c r="D138" s="359"/>
      <c r="E138" s="359"/>
      <c r="F138" s="359"/>
      <c r="G138" s="359"/>
      <c r="H138" s="359"/>
      <c r="I138" s="359"/>
      <c r="J138" s="359"/>
      <c r="K138" s="359"/>
      <c r="L138" s="359"/>
      <c r="M138" s="359"/>
      <c r="N138" s="359"/>
      <c r="O138" s="359"/>
      <c r="P138" s="359"/>
      <c r="Q138" s="359"/>
      <c r="R138" s="359"/>
      <c r="S138" s="359"/>
      <c r="T138" s="359"/>
      <c r="U138" s="359"/>
      <c r="V138" s="359"/>
      <c r="W138" s="359"/>
      <c r="X138" s="359"/>
      <c r="Y138" s="359"/>
      <c r="Z138" s="359"/>
      <c r="AA138" s="359"/>
      <c r="AB138" s="359"/>
      <c r="AC138" s="359"/>
      <c r="AD138" s="359"/>
      <c r="AE138" s="6"/>
      <c r="AF138" s="21"/>
    </row>
    <row r="139" spans="3:32" ht="37.799999999999997" x14ac:dyDescent="0.25">
      <c r="C139" s="358"/>
      <c r="D139" s="359"/>
      <c r="E139" s="359"/>
      <c r="F139" s="359"/>
      <c r="G139" s="359"/>
      <c r="H139" s="359"/>
      <c r="I139" s="359"/>
      <c r="J139" s="359"/>
      <c r="K139" s="359"/>
      <c r="L139" s="359"/>
      <c r="M139" s="359"/>
      <c r="N139" s="359"/>
      <c r="O139" s="359"/>
      <c r="P139" s="359"/>
      <c r="Q139" s="359"/>
      <c r="R139" s="359"/>
      <c r="S139" s="359"/>
      <c r="T139" s="359"/>
      <c r="U139" s="359"/>
      <c r="V139" s="359"/>
      <c r="W139" s="359"/>
      <c r="X139" s="359"/>
      <c r="Y139" s="359"/>
      <c r="Z139" s="359"/>
      <c r="AA139" s="359"/>
      <c r="AB139" s="359"/>
      <c r="AC139" s="359"/>
      <c r="AD139" s="359"/>
      <c r="AE139" s="6"/>
      <c r="AF139" s="14"/>
    </row>
    <row r="140" spans="3:32" ht="37.799999999999997" x14ac:dyDescent="0.25">
      <c r="C140" s="344"/>
      <c r="D140" s="345"/>
      <c r="E140" s="345"/>
      <c r="F140" s="345"/>
      <c r="G140" s="345"/>
      <c r="H140" s="345"/>
      <c r="I140" s="345"/>
      <c r="J140" s="345"/>
      <c r="K140" s="345"/>
      <c r="L140" s="345"/>
      <c r="M140" s="345"/>
      <c r="N140" s="345"/>
      <c r="O140" s="345"/>
      <c r="P140" s="345"/>
      <c r="Q140" s="345"/>
      <c r="R140" s="345"/>
      <c r="S140" s="345"/>
      <c r="T140" s="345"/>
      <c r="U140" s="345"/>
      <c r="V140" s="345"/>
      <c r="W140" s="345"/>
      <c r="X140" s="345"/>
      <c r="Y140" s="345"/>
      <c r="Z140" s="345"/>
      <c r="AA140" s="345"/>
      <c r="AB140" s="345"/>
      <c r="AC140" s="345"/>
      <c r="AD140" s="345"/>
      <c r="AE140" s="1"/>
      <c r="AF140" s="22"/>
    </row>
    <row r="141" spans="3:32" x14ac:dyDescent="0.25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2"/>
    </row>
    <row r="142" spans="3:32" x14ac:dyDescent="0.25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2"/>
    </row>
    <row r="143" spans="3:32" x14ac:dyDescent="0.25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2"/>
    </row>
    <row r="144" spans="3:32" x14ac:dyDescent="0.25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2"/>
    </row>
    <row r="145" spans="3:32" x14ac:dyDescent="0.25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2"/>
    </row>
    <row r="146" spans="3:32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2"/>
    </row>
    <row r="155" spans="3:32" ht="60.6" x14ac:dyDescent="1">
      <c r="AF155" s="24"/>
    </row>
  </sheetData>
  <mergeCells count="135">
    <mergeCell ref="C102:AD102"/>
    <mergeCell ref="C103:AD103"/>
    <mergeCell ref="C104:AD104"/>
    <mergeCell ref="AM4:AO4"/>
    <mergeCell ref="C84:AD84"/>
    <mergeCell ref="C83:AD83"/>
    <mergeCell ref="C77:AD77"/>
    <mergeCell ref="C92:AD92"/>
    <mergeCell ref="C93:AD93"/>
    <mergeCell ref="C94:AD94"/>
    <mergeCell ref="C97:AD97"/>
    <mergeCell ref="C95:AD95"/>
    <mergeCell ref="C96:AD96"/>
    <mergeCell ref="C19:AD19"/>
    <mergeCell ref="C23:AD23"/>
    <mergeCell ref="C20:AD20"/>
    <mergeCell ref="Z17:AD17"/>
    <mergeCell ref="C22:AD22"/>
    <mergeCell ref="C21:AD21"/>
    <mergeCell ref="C10:AD10"/>
    <mergeCell ref="C18:AD18"/>
    <mergeCell ref="C112:AD112"/>
    <mergeCell ref="C74:AD74"/>
    <mergeCell ref="C75:AD75"/>
    <mergeCell ref="C107:AD107"/>
    <mergeCell ref="C60:AD60"/>
    <mergeCell ref="C61:AD61"/>
    <mergeCell ref="C76:AD76"/>
    <mergeCell ref="C87:AD87"/>
    <mergeCell ref="C88:AD88"/>
    <mergeCell ref="C89:AD89"/>
    <mergeCell ref="C90:AD90"/>
    <mergeCell ref="C91:AD91"/>
    <mergeCell ref="C110:AD110"/>
    <mergeCell ref="C111:AD111"/>
    <mergeCell ref="C65:AD65"/>
    <mergeCell ref="C68:AD68"/>
    <mergeCell ref="C63:AD63"/>
    <mergeCell ref="C62:AD62"/>
    <mergeCell ref="C64:AD64"/>
    <mergeCell ref="C79:AD79"/>
    <mergeCell ref="C66:AD66"/>
    <mergeCell ref="Z67:AD67"/>
    <mergeCell ref="C80:AD80"/>
    <mergeCell ref="C81:AD81"/>
    <mergeCell ref="C140:AD140"/>
    <mergeCell ref="C127:AD127"/>
    <mergeCell ref="C121:AD121"/>
    <mergeCell ref="C116:AD116"/>
    <mergeCell ref="C114:AD114"/>
    <mergeCell ref="C129:AD129"/>
    <mergeCell ref="C128:AD128"/>
    <mergeCell ref="C115:AD115"/>
    <mergeCell ref="C126:AD126"/>
    <mergeCell ref="C123:AD123"/>
    <mergeCell ref="C125:AD125"/>
    <mergeCell ref="C122:AD122"/>
    <mergeCell ref="C124:AD124"/>
    <mergeCell ref="C137:AD137"/>
    <mergeCell ref="C138:AD138"/>
    <mergeCell ref="C135:AD135"/>
    <mergeCell ref="C132:AD132"/>
    <mergeCell ref="C134:AD134"/>
    <mergeCell ref="C139:AD139"/>
    <mergeCell ref="C136:AD136"/>
    <mergeCell ref="C133:AD133"/>
    <mergeCell ref="C131:AD131"/>
    <mergeCell ref="C130:AD130"/>
    <mergeCell ref="AR84:AS85"/>
    <mergeCell ref="AR65:AX65"/>
    <mergeCell ref="Z29:AD29"/>
    <mergeCell ref="Z31:AD31"/>
    <mergeCell ref="AA37:AD37"/>
    <mergeCell ref="C49:AD49"/>
    <mergeCell ref="C28:AD28"/>
    <mergeCell ref="C24:AD24"/>
    <mergeCell ref="C42:AD42"/>
    <mergeCell ref="Z26:AD26"/>
    <mergeCell ref="C32:AD32"/>
    <mergeCell ref="C47:AD47"/>
    <mergeCell ref="C46:AD46"/>
    <mergeCell ref="C45:AD45"/>
    <mergeCell ref="AA39:AD39"/>
    <mergeCell ref="C51:AD51"/>
    <mergeCell ref="C56:AD56"/>
    <mergeCell ref="C44:AD44"/>
    <mergeCell ref="Z30:AD30"/>
    <mergeCell ref="C41:AD41"/>
    <mergeCell ref="Z25:AD25"/>
    <mergeCell ref="C27:AD27"/>
    <mergeCell ref="C85:AD85"/>
    <mergeCell ref="C70:AD70"/>
    <mergeCell ref="C106:AD106"/>
    <mergeCell ref="Z40:AD40"/>
    <mergeCell ref="AA38:AD38"/>
    <mergeCell ref="C33:AD33"/>
    <mergeCell ref="C69:AD69"/>
    <mergeCell ref="C50:AD50"/>
    <mergeCell ref="C53:AD53"/>
    <mergeCell ref="C54:AD54"/>
    <mergeCell ref="C55:AD55"/>
    <mergeCell ref="Z35:AD35"/>
    <mergeCell ref="C43:AD43"/>
    <mergeCell ref="C58:AD58"/>
    <mergeCell ref="C57:AD57"/>
    <mergeCell ref="C59:AD59"/>
    <mergeCell ref="AA36:AD36"/>
    <mergeCell ref="C34:AD34"/>
    <mergeCell ref="C82:AD82"/>
    <mergeCell ref="C78:AD78"/>
    <mergeCell ref="C86:AD86"/>
    <mergeCell ref="C52:AD52"/>
    <mergeCell ref="C98:AD98"/>
    <mergeCell ref="C99:AD99"/>
    <mergeCell ref="C48:AD48"/>
    <mergeCell ref="C105:AD105"/>
    <mergeCell ref="AC1:AO1"/>
    <mergeCell ref="C71:AD71"/>
    <mergeCell ref="C72:AD72"/>
    <mergeCell ref="C73:AD73"/>
    <mergeCell ref="C4:AD5"/>
    <mergeCell ref="C8:AD8"/>
    <mergeCell ref="C100:AD100"/>
    <mergeCell ref="C101:AD101"/>
    <mergeCell ref="C7:AD7"/>
    <mergeCell ref="Z11:AD11"/>
    <mergeCell ref="C9:AD9"/>
    <mergeCell ref="C6:AD6"/>
    <mergeCell ref="Z15:AD15"/>
    <mergeCell ref="AA12:AD12"/>
    <mergeCell ref="AA13:AD13"/>
    <mergeCell ref="Z16:AD16"/>
    <mergeCell ref="AA14:AD14"/>
    <mergeCell ref="AD2:AF2"/>
    <mergeCell ref="C3:AO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45" fitToHeight="0" orientation="landscape" r:id="rId1"/>
  <headerFooter alignWithMargins="0"/>
  <rowBreaks count="2" manualBreakCount="2">
    <brk id="22" min="2" max="40" man="1"/>
    <brk id="73" min="2" max="4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 2020-2021</vt:lpstr>
      <vt:lpstr>'МБТ 2020-2021'!Область_печати</vt:lpstr>
    </vt:vector>
  </TitlesOfParts>
  <Company>MinFin 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Третий</dc:creator>
  <cp:lastModifiedBy>Шишкина Татьяна Федоровна</cp:lastModifiedBy>
  <cp:lastPrinted>2019-11-05T12:40:58Z</cp:lastPrinted>
  <dcterms:created xsi:type="dcterms:W3CDTF">2005-09-14T12:04:44Z</dcterms:created>
  <dcterms:modified xsi:type="dcterms:W3CDTF">2019-11-05T12:44:39Z</dcterms:modified>
</cp:coreProperties>
</file>