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0" windowHeight="1170" autoFilterDateGrouping="0"/>
  </bookViews>
  <sheets>
    <sheet name="Sheet" sheetId="1" r:id="rId1"/>
  </sheets>
  <definedNames>
    <definedName name="_xlnm.Print_Area" localSheetId="0">Sheet!$A$1:$L$77</definedName>
  </definedNames>
  <calcPr calcId="145621"/>
</workbook>
</file>

<file path=xl/calcChain.xml><?xml version="1.0" encoding="utf-8"?>
<calcChain xmlns="http://schemas.openxmlformats.org/spreadsheetml/2006/main">
  <c r="L7" i="1" l="1"/>
  <c r="L53" i="1"/>
  <c r="K53" i="1"/>
  <c r="L22" i="1"/>
  <c r="K22" i="1"/>
  <c r="K29" i="1" l="1"/>
  <c r="L37" i="1"/>
  <c r="K37" i="1"/>
  <c r="L32" i="1"/>
  <c r="K32" i="1"/>
  <c r="K7" i="1"/>
  <c r="K20" i="1"/>
  <c r="L20" i="1"/>
  <c r="L60" i="1" l="1"/>
  <c r="K60" i="1"/>
  <c r="L45" i="1"/>
  <c r="K45" i="1"/>
  <c r="L67" i="1"/>
  <c r="K67" i="1"/>
  <c r="L74" i="1"/>
  <c r="L54" i="1"/>
  <c r="K54" i="1"/>
  <c r="L29" i="1"/>
  <c r="K74" i="1"/>
  <c r="L72" i="1"/>
  <c r="K72" i="1"/>
  <c r="L65" i="1"/>
  <c r="K65" i="1"/>
  <c r="L58" i="1"/>
  <c r="K58" i="1"/>
  <c r="L26" i="1"/>
  <c r="K26" i="1"/>
  <c r="L77" i="1" l="1"/>
  <c r="K77" i="1"/>
</calcChain>
</file>

<file path=xl/sharedStrings.xml><?xml version="1.0" encoding="utf-8"?>
<sst xmlns="http://schemas.openxmlformats.org/spreadsheetml/2006/main" count="133" uniqueCount="57">
  <si>
    <t>Единицы измерения:</t>
  </si>
  <si>
    <t>Руб.</t>
  </si>
  <si>
    <t>Наименование кода</t>
  </si>
  <si>
    <t xml:space="preserve">Ассигнования_x000D_
</t>
  </si>
  <si>
    <t xml:space="preserve">Кассовые расходы_x000D_
</t>
  </si>
  <si>
    <t>ОБЩЕГОСУДАРСТВЕННЫЕ ВОПРОСЫ</t>
  </si>
  <si>
    <t>000 0100 0000000000 000 000</t>
  </si>
  <si>
    <t>НАЦИОНАЛЬНАЯ ОБОРОНА</t>
  </si>
  <si>
    <t>000 0200 0000000000 000 000</t>
  </si>
  <si>
    <t>НАЦИОНАЛЬНАЯ БЕЗОПАСНОСТЬ И ПРАВООХРАНИТЕЛЬНАЯ ДЕЯТЕЛЬНОСТЬ</t>
  </si>
  <si>
    <t>000 0300 0000000000 000 000</t>
  </si>
  <si>
    <t>НАЦИОНАЛЬНАЯ ЭКОНОМИКА</t>
  </si>
  <si>
    <t>000 0400 0000000000 000 000</t>
  </si>
  <si>
    <t>ЖИЛИЩНО-КОММУНАЛЬНОЕ ХОЗЯЙСТВО</t>
  </si>
  <si>
    <t>000 0500 0000000000 000 000</t>
  </si>
  <si>
    <t>ОБРАЗОВАНИЕ</t>
  </si>
  <si>
    <t>000 0700 0000000000 000 000</t>
  </si>
  <si>
    <t>000 0800 0000000000 000 000</t>
  </si>
  <si>
    <t>ЗДРАВООХРАНЕНИЕ</t>
  </si>
  <si>
    <t>000 0900 0000000000 000 000</t>
  </si>
  <si>
    <t>СОЦИАЛЬНАЯ ПОЛИТИКА</t>
  </si>
  <si>
    <t>000 1000 0000000000 000 000</t>
  </si>
  <si>
    <t>ФИЗИЧЕСКАЯ КУЛЬТУРА И СПОРТ</t>
  </si>
  <si>
    <t>000 1100 0000000000 000 000</t>
  </si>
  <si>
    <t>ОБСЛУЖИВАНИЕ ГОСУДАРСТВЕННОГО И МУНИЦИПАЛЬНОГО ДОЛГА</t>
  </si>
  <si>
    <t>000 1300 0000000000 000 000</t>
  </si>
  <si>
    <t>Избирательная комиссия городского округа Лыткарино</t>
  </si>
  <si>
    <t>МКУ "Единая дежурно-диспетчерская служба Лыткарино"</t>
  </si>
  <si>
    <t>МКУ "Комитет по делам культуры, молодежи, спорта и туризма города Лыткарино"</t>
  </si>
  <si>
    <t>МКУ "Комитет по торгам города Лыткарино"</t>
  </si>
  <si>
    <t>МКУ "Управление обеспечения деятельности Администрации города Лыткарино"</t>
  </si>
  <si>
    <t>Управление образования города Лыткарино Московской области</t>
  </si>
  <si>
    <t>Финансовое управление города Лыткарино</t>
  </si>
  <si>
    <t>МКУ "Ритуал-Сервис Лыткарино"</t>
  </si>
  <si>
    <t>000 0701 0000000000 000 000</t>
  </si>
  <si>
    <t>000 0702 0000000000 000 000</t>
  </si>
  <si>
    <t>000 0707 0000000000 000 000</t>
  </si>
  <si>
    <t>000 0709 0000000000 000 000</t>
  </si>
  <si>
    <t>ВСЕГО</t>
  </si>
  <si>
    <t>Код 
бюджетной классификации</t>
  </si>
  <si>
    <t>МУ Спортивный комплекс  "Арена Лыткарино"</t>
  </si>
  <si>
    <t>ДОШКОЛЬНОЕ ОБРАЗОВАНИЕ</t>
  </si>
  <si>
    <t>ОБЩЕЕ ОБРАЗОВАНИЕ</t>
  </si>
  <si>
    <t>ДРУГИЕ ВОПРОСЫ В ОБЛАСТИ ОБРАЗОВАНИЯ</t>
  </si>
  <si>
    <t>000 0703 0000000000 000 000</t>
  </si>
  <si>
    <t>ДОПОЛНИТЕЛЬНОЕ ОБРАЗОВАНИЕ ДЕТЕЙ</t>
  </si>
  <si>
    <t>МОЛОДЕЖНАЯ ПОЛИТИКА</t>
  </si>
  <si>
    <t>КУЛЬТУРА, КИНЕМАТОГРАФИЯ</t>
  </si>
  <si>
    <t>Администрация городского округа Лыткарино</t>
  </si>
  <si>
    <t xml:space="preserve">Совет депутатов городского округа Лыткарино </t>
  </si>
  <si>
    <t>ОХРАНА ОКРУЖАЮЩЕЙ СРЕДЫ</t>
  </si>
  <si>
    <t>000 0600 0000000000 000 000</t>
  </si>
  <si>
    <t xml:space="preserve">Комитет по управлению имуществом города Лыткарино </t>
  </si>
  <si>
    <t>Контрольно-счетная палата городского округа Лыткарино Московской области</t>
  </si>
  <si>
    <t>Управление архитектуры, градостроительства и инвестиционной  политики города Лыткарино</t>
  </si>
  <si>
    <t>Управление жилищно-коммунального хозяйства и развития городской инфраструктуры города Лыткарино</t>
  </si>
  <si>
    <r>
      <t xml:space="preserve">СВЕДЕНИЯ
О РАСХОДОВАНИИ ДЕНЕЖНЫХ БЮДЖЕТНЫХ СРЕДСТВ
ЗА   2018 ГОД.
</t>
    </r>
    <r>
      <rPr>
        <i/>
        <sz val="12"/>
        <color indexed="8"/>
        <rFont val="Times New Roman"/>
        <family val="2"/>
      </rPr>
      <t>(Администрация городского округа Лыткарино, органы Администрации, подведомственные учреждения)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</si>
</sst>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0.00;[Red]\-##,##0.00;0.00;@"/>
    <numFmt numFmtId="165" formatCode="#,##0.00_ ;[Red]\-#,##0.00_ ;\-&quot;  &quot;"/>
  </numFmts>
  <fonts count="23" x14ac:knownFonts="1">
    <font>
      <sz val="11"/>
      <color theme="1"/>
      <name val="Calibri"/>
      <family val="2"/>
      <scheme val="minor"/>
    </font>
    <font>
      <i/>
      <sz val="12"/>
      <color indexed="8"/>
      <name val="Times New Roman"/>
      <family val="2"/>
    </font>
    <font>
      <b/>
      <sz val="8"/>
      <name val="Arial Cyr"/>
      <charset val="204"/>
    </font>
    <font>
      <sz val="11"/>
      <color rgb="FF000000"/>
      <name val="Times New Roman"/>
      <family val="2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2"/>
    </font>
    <font>
      <b/>
      <sz val="11"/>
      <color rgb="FF000000"/>
      <name val="Times New Roman"/>
      <family val="2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2"/>
    </font>
    <font>
      <b/>
      <sz val="7.5"/>
      <color rgb="FF000000"/>
      <name val="Times New Roman"/>
      <family val="2"/>
    </font>
    <font>
      <b/>
      <sz val="9"/>
      <color rgb="FF000000"/>
      <name val="Times New Roman"/>
      <family val="1"/>
      <charset val="204"/>
    </font>
    <font>
      <sz val="6.95"/>
      <color rgb="FF000000"/>
      <name val="Times New Roman"/>
      <family val="2"/>
    </font>
    <font>
      <sz val="7.5"/>
      <color rgb="FF000000"/>
      <name val="Times New Roman"/>
      <family val="2"/>
    </font>
    <font>
      <b/>
      <sz val="9"/>
      <color rgb="FF000000"/>
      <name val="Times New Roman"/>
      <family val="2"/>
    </font>
    <font>
      <b/>
      <sz val="7.5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808080"/>
      </top>
      <bottom style="thin">
        <color rgb="FF80808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808080"/>
      </top>
      <bottom/>
      <diagonal/>
    </border>
    <border>
      <left/>
      <right style="medium">
        <color indexed="64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93">
    <xf numFmtId="0" fontId="0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vertical="center" wrapText="1"/>
    </xf>
    <xf numFmtId="4" fontId="8" fillId="0" borderId="0" xfId="0" applyNumberFormat="1" applyFont="1" applyBorder="1" applyAlignment="1">
      <alignment vertical="center" wrapText="1"/>
    </xf>
    <xf numFmtId="0" fontId="9" fillId="0" borderId="0" xfId="0" applyNumberFormat="1" applyFont="1" applyFill="1" applyBorder="1" applyAlignment="1" applyProtection="1"/>
    <xf numFmtId="49" fontId="10" fillId="0" borderId="0" xfId="0" applyNumberFormat="1" applyFont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horizontal="left"/>
    </xf>
    <xf numFmtId="165" fontId="2" fillId="0" borderId="0" xfId="0" applyNumberFormat="1" applyFont="1" applyBorder="1" applyAlignment="1">
      <alignment horizontal="right"/>
    </xf>
    <xf numFmtId="49" fontId="11" fillId="0" borderId="13" xfId="0" applyNumberFormat="1" applyFont="1" applyBorder="1" applyAlignment="1" applyProtection="1">
      <alignment horizontal="left" vertical="center" wrapText="1"/>
    </xf>
    <xf numFmtId="49" fontId="11" fillId="0" borderId="14" xfId="0" applyNumberFormat="1" applyFont="1" applyBorder="1" applyAlignment="1" applyProtection="1">
      <alignment horizontal="left" vertical="center" wrapText="1"/>
    </xf>
    <xf numFmtId="49" fontId="12" fillId="0" borderId="15" xfId="0" applyNumberFormat="1" applyFont="1" applyBorder="1" applyAlignment="1" applyProtection="1">
      <alignment horizontal="center" vertical="center" wrapText="1"/>
    </xf>
    <xf numFmtId="49" fontId="13" fillId="0" borderId="0" xfId="0" applyNumberFormat="1" applyFont="1" applyAlignment="1" applyProtection="1">
      <alignment horizontal="left" vertical="top" wrapText="1"/>
    </xf>
    <xf numFmtId="0" fontId="13" fillId="0" borderId="0" xfId="0" applyNumberFormat="1" applyFont="1" applyAlignment="1" applyProtection="1">
      <alignment horizontal="left" vertical="center" wrapText="1"/>
    </xf>
    <xf numFmtId="49" fontId="14" fillId="0" borderId="0" xfId="0" applyNumberFormat="1" applyFont="1" applyAlignment="1" applyProtection="1">
      <alignment horizontal="left" vertical="center" wrapText="1"/>
    </xf>
    <xf numFmtId="0" fontId="5" fillId="0" borderId="16" xfId="0" applyNumberFormat="1" applyFont="1" applyBorder="1" applyAlignment="1" applyProtection="1">
      <alignment horizontal="center" vertical="center" wrapText="1"/>
    </xf>
    <xf numFmtId="0" fontId="5" fillId="0" borderId="17" xfId="0" applyNumberFormat="1" applyFont="1" applyBorder="1" applyAlignment="1" applyProtection="1">
      <alignment horizontal="center" vertical="center" wrapText="1"/>
    </xf>
    <xf numFmtId="49" fontId="10" fillId="0" borderId="0" xfId="0" applyNumberFormat="1" applyFont="1" applyAlignment="1" applyProtection="1">
      <alignment horizontal="center" vertical="top" wrapText="1"/>
    </xf>
    <xf numFmtId="0" fontId="5" fillId="0" borderId="18" xfId="0" applyNumberFormat="1" applyFont="1" applyBorder="1" applyAlignment="1" applyProtection="1">
      <alignment horizontal="center" vertical="center" wrapText="1"/>
    </xf>
    <xf numFmtId="49" fontId="6" fillId="2" borderId="11" xfId="0" applyNumberFormat="1" applyFont="1" applyFill="1" applyBorder="1" applyAlignment="1" applyProtection="1">
      <alignment horizontal="center" vertical="center" wrapText="1"/>
    </xf>
    <xf numFmtId="49" fontId="6" fillId="2" borderId="10" xfId="0" applyNumberFormat="1" applyFont="1" applyFill="1" applyBorder="1" applyAlignment="1" applyProtection="1">
      <alignment horizontal="center" vertical="center" wrapText="1"/>
    </xf>
    <xf numFmtId="49" fontId="6" fillId="2" borderId="11" xfId="0" applyNumberFormat="1" applyFont="1" applyFill="1" applyBorder="1" applyAlignment="1" applyProtection="1">
      <alignment horizontal="left" vertical="center" wrapText="1"/>
    </xf>
    <xf numFmtId="49" fontId="6" fillId="2" borderId="10" xfId="0" applyNumberFormat="1" applyFont="1" applyFill="1" applyBorder="1" applyAlignment="1" applyProtection="1">
      <alignment horizontal="left" vertical="center" wrapText="1"/>
    </xf>
    <xf numFmtId="49" fontId="11" fillId="0" borderId="19" xfId="0" applyNumberFormat="1" applyFont="1" applyBorder="1" applyAlignment="1" applyProtection="1">
      <alignment horizontal="left" vertical="center" wrapText="1"/>
    </xf>
    <xf numFmtId="49" fontId="11" fillId="0" borderId="20" xfId="0" applyNumberFormat="1" applyFont="1" applyBorder="1" applyAlignment="1" applyProtection="1">
      <alignment horizontal="left" vertical="center" wrapText="1"/>
    </xf>
    <xf numFmtId="49" fontId="12" fillId="0" borderId="21" xfId="0" applyNumberFormat="1" applyFont="1" applyBorder="1" applyAlignment="1" applyProtection="1">
      <alignment horizontal="center" vertical="center" wrapText="1"/>
    </xf>
    <xf numFmtId="49" fontId="15" fillId="0" borderId="15" xfId="0" applyNumberFormat="1" applyFont="1" applyBorder="1" applyAlignment="1" applyProtection="1">
      <alignment horizontal="center" vertical="center" wrapText="1"/>
    </xf>
    <xf numFmtId="49" fontId="12" fillId="0" borderId="10" xfId="0" applyNumberFormat="1" applyFont="1" applyBorder="1" applyAlignment="1" applyProtection="1">
      <alignment horizontal="center" vertical="center" wrapText="1"/>
    </xf>
    <xf numFmtId="49" fontId="11" fillId="0" borderId="4" xfId="0" applyNumberFormat="1" applyFont="1" applyBorder="1" applyAlignment="1" applyProtection="1">
      <alignment horizontal="left" vertical="center" wrapText="1"/>
    </xf>
    <xf numFmtId="49" fontId="11" fillId="0" borderId="5" xfId="0" applyNumberFormat="1" applyFont="1" applyBorder="1" applyAlignment="1" applyProtection="1">
      <alignment horizontal="left" vertical="center" wrapText="1"/>
    </xf>
    <xf numFmtId="49" fontId="11" fillId="0" borderId="6" xfId="0" applyNumberFormat="1" applyFont="1" applyBorder="1" applyAlignment="1" applyProtection="1">
      <alignment horizontal="left" vertical="center" wrapText="1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49" fontId="11" fillId="0" borderId="5" xfId="0" applyNumberFormat="1" applyFont="1" applyFill="1" applyBorder="1" applyAlignment="1" applyProtection="1">
      <alignment horizontal="left" vertical="center" wrapText="1"/>
    </xf>
    <xf numFmtId="49" fontId="11" fillId="0" borderId="6" xfId="0" applyNumberFormat="1" applyFont="1" applyFill="1" applyBorder="1" applyAlignment="1" applyProtection="1">
      <alignment horizontal="left" vertical="center" wrapText="1"/>
    </xf>
    <xf numFmtId="49" fontId="15" fillId="0" borderId="10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Border="1" applyAlignment="1" applyProtection="1">
      <alignment horizontal="left" vertical="center" wrapText="1"/>
    </xf>
    <xf numFmtId="49" fontId="11" fillId="0" borderId="3" xfId="0" applyNumberFormat="1" applyFont="1" applyBorder="1" applyAlignment="1" applyProtection="1">
      <alignment horizontal="left" vertical="center" wrapText="1"/>
    </xf>
    <xf numFmtId="49" fontId="12" fillId="0" borderId="3" xfId="0" applyNumberFormat="1" applyFont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7" xfId="0" applyNumberFormat="1" applyFont="1" applyFill="1" applyBorder="1" applyAlignment="1" applyProtection="1">
      <alignment horizontal="center"/>
    </xf>
    <xf numFmtId="0" fontId="7" fillId="0" borderId="8" xfId="0" applyNumberFormat="1" applyFont="1" applyFill="1" applyBorder="1" applyAlignment="1" applyProtection="1">
      <alignment horizontal="center"/>
    </xf>
    <xf numFmtId="49" fontId="6" fillId="2" borderId="4" xfId="0" applyNumberFormat="1" applyFont="1" applyFill="1" applyBorder="1" applyAlignment="1" applyProtection="1">
      <alignment horizontal="left" vertical="center" wrapText="1"/>
    </xf>
    <xf numFmtId="49" fontId="6" fillId="2" borderId="5" xfId="0" applyNumberFormat="1" applyFont="1" applyFill="1" applyBorder="1" applyAlignment="1" applyProtection="1">
      <alignment horizontal="left" vertical="center" wrapText="1"/>
    </xf>
    <xf numFmtId="49" fontId="6" fillId="2" borderId="27" xfId="0" applyNumberFormat="1" applyFont="1" applyFill="1" applyBorder="1" applyAlignment="1" applyProtection="1">
      <alignment horizontal="left" vertical="center" wrapText="1"/>
    </xf>
    <xf numFmtId="49" fontId="6" fillId="2" borderId="28" xfId="0" applyNumberFormat="1" applyFont="1" applyFill="1" applyBorder="1" applyAlignment="1" applyProtection="1">
      <alignment horizontal="left" vertical="center" wrapText="1"/>
    </xf>
    <xf numFmtId="49" fontId="11" fillId="0" borderId="11" xfId="0" applyNumberFormat="1" applyFont="1" applyBorder="1" applyAlignment="1" applyProtection="1">
      <alignment horizontal="left" vertical="center" wrapText="1"/>
    </xf>
    <xf numFmtId="49" fontId="11" fillId="0" borderId="10" xfId="0" applyNumberFormat="1" applyFont="1" applyBorder="1" applyAlignment="1" applyProtection="1">
      <alignment horizontal="left" vertical="center" wrapText="1"/>
    </xf>
    <xf numFmtId="49" fontId="11" fillId="0" borderId="12" xfId="0" applyNumberFormat="1" applyFont="1" applyBorder="1" applyAlignment="1" applyProtection="1">
      <alignment horizontal="left" vertical="center" wrapText="1"/>
    </xf>
    <xf numFmtId="49" fontId="12" fillId="0" borderId="9" xfId="0" applyNumberFormat="1" applyFont="1" applyBorder="1" applyAlignment="1" applyProtection="1">
      <alignment horizontal="center" vertical="center" wrapText="1"/>
    </xf>
    <xf numFmtId="49" fontId="12" fillId="0" borderId="5" xfId="0" applyNumberFormat="1" applyFont="1" applyBorder="1" applyAlignment="1" applyProtection="1">
      <alignment horizontal="center" vertical="center" wrapText="1"/>
    </xf>
    <xf numFmtId="49" fontId="11" fillId="0" borderId="22" xfId="0" applyNumberFormat="1" applyFont="1" applyBorder="1" applyAlignment="1" applyProtection="1">
      <alignment horizontal="left" vertical="center" wrapText="1"/>
    </xf>
    <xf numFmtId="0" fontId="16" fillId="0" borderId="4" xfId="0" applyNumberFormat="1" applyFont="1" applyFill="1" applyBorder="1" applyAlignment="1" applyProtection="1">
      <alignment horizontal="left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7" fillId="0" borderId="3" xfId="0" applyNumberFormat="1" applyFont="1" applyFill="1" applyBorder="1" applyAlignment="1" applyProtection="1">
      <alignment horizontal="center"/>
    </xf>
    <xf numFmtId="49" fontId="6" fillId="2" borderId="25" xfId="0" applyNumberFormat="1" applyFont="1" applyFill="1" applyBorder="1" applyAlignment="1" applyProtection="1">
      <alignment horizontal="left" vertical="center" wrapText="1"/>
    </xf>
    <xf numFmtId="49" fontId="6" fillId="2" borderId="26" xfId="0" applyNumberFormat="1" applyFont="1" applyFill="1" applyBorder="1" applyAlignment="1" applyProtection="1">
      <alignment horizontal="left" vertical="center" wrapText="1"/>
    </xf>
    <xf numFmtId="49" fontId="4" fillId="2" borderId="11" xfId="0" applyNumberFormat="1" applyFont="1" applyFill="1" applyBorder="1" applyAlignment="1" applyProtection="1">
      <alignment horizontal="center" vertical="center" wrapText="1"/>
    </xf>
    <xf numFmtId="49" fontId="4" fillId="2" borderId="10" xfId="0" applyNumberFormat="1" applyFont="1" applyFill="1" applyBorder="1" applyAlignment="1" applyProtection="1">
      <alignment horizontal="center" vertical="center" wrapText="1"/>
    </xf>
    <xf numFmtId="49" fontId="6" fillId="2" borderId="23" xfId="0" applyNumberFormat="1" applyFont="1" applyFill="1" applyBorder="1" applyAlignment="1" applyProtection="1">
      <alignment horizontal="left" vertical="center" wrapText="1"/>
    </xf>
    <xf numFmtId="49" fontId="6" fillId="2" borderId="24" xfId="0" applyNumberFormat="1" applyFont="1" applyFill="1" applyBorder="1" applyAlignment="1" applyProtection="1">
      <alignment horizontal="left" vertical="center" wrapText="1"/>
    </xf>
    <xf numFmtId="4" fontId="0" fillId="0" borderId="0" xfId="0" applyNumberFormat="1" applyFont="1" applyFill="1" applyBorder="1" applyAlignment="1" applyProtection="1"/>
    <xf numFmtId="0" fontId="5" fillId="0" borderId="29" xfId="0" applyNumberFormat="1" applyFont="1" applyBorder="1" applyAlignment="1" applyProtection="1">
      <alignment horizontal="center" vertical="center" wrapText="1"/>
    </xf>
    <xf numFmtId="49" fontId="12" fillId="0" borderId="24" xfId="0" applyNumberFormat="1" applyFont="1" applyBorder="1" applyAlignment="1" applyProtection="1">
      <alignment horizontal="center" vertical="center" wrapText="1"/>
    </xf>
    <xf numFmtId="49" fontId="12" fillId="0" borderId="0" xfId="0" applyNumberFormat="1" applyFont="1" applyBorder="1" applyAlignment="1" applyProtection="1">
      <alignment horizontal="center" vertical="center" wrapText="1"/>
    </xf>
    <xf numFmtId="49" fontId="15" fillId="0" borderId="24" xfId="0" applyNumberFormat="1" applyFont="1" applyBorder="1" applyAlignment="1" applyProtection="1">
      <alignment horizontal="center" vertical="center" wrapText="1"/>
    </xf>
    <xf numFmtId="0" fontId="17" fillId="0" borderId="9" xfId="0" applyNumberFormat="1" applyFont="1" applyFill="1" applyBorder="1" applyAlignment="1" applyProtection="1">
      <alignment horizontal="center"/>
    </xf>
    <xf numFmtId="0" fontId="5" fillId="0" borderId="30" xfId="0" applyNumberFormat="1" applyFont="1" applyBorder="1" applyAlignment="1" applyProtection="1">
      <alignment horizontal="center" vertical="center" wrapText="1"/>
    </xf>
    <xf numFmtId="4" fontId="6" fillId="2" borderId="31" xfId="0" applyNumberFormat="1" applyFont="1" applyFill="1" applyBorder="1" applyAlignment="1" applyProtection="1">
      <alignment horizontal="right" vertical="center" wrapText="1"/>
    </xf>
    <xf numFmtId="4" fontId="4" fillId="2" borderId="32" xfId="0" applyNumberFormat="1" applyFont="1" applyFill="1" applyBorder="1" applyAlignment="1" applyProtection="1">
      <alignment vertical="center" wrapText="1"/>
    </xf>
    <xf numFmtId="4" fontId="4" fillId="2" borderId="33" xfId="0" applyNumberFormat="1" applyFont="1" applyFill="1" applyBorder="1" applyAlignment="1" applyProtection="1">
      <alignment vertical="center" wrapText="1"/>
    </xf>
    <xf numFmtId="4" fontId="4" fillId="2" borderId="31" xfId="0" applyNumberFormat="1" applyFont="1" applyFill="1" applyBorder="1" applyAlignment="1" applyProtection="1">
      <alignment horizontal="right" vertical="center" wrapText="1"/>
    </xf>
    <xf numFmtId="4" fontId="6" fillId="2" borderId="34" xfId="0" applyNumberFormat="1" applyFont="1" applyFill="1" applyBorder="1" applyAlignment="1" applyProtection="1">
      <alignment vertical="center" wrapText="1"/>
    </xf>
    <xf numFmtId="164" fontId="21" fillId="0" borderId="35" xfId="0" applyNumberFormat="1" applyFont="1" applyFill="1" applyBorder="1" applyAlignment="1">
      <alignment horizontal="right" vertical="center" wrapText="1"/>
    </xf>
    <xf numFmtId="164" fontId="20" fillId="0" borderId="35" xfId="0" applyNumberFormat="1" applyFont="1" applyBorder="1" applyAlignment="1">
      <alignment horizontal="right" vertical="center" wrapText="1"/>
    </xf>
    <xf numFmtId="4" fontId="4" fillId="2" borderId="34" xfId="0" applyNumberFormat="1" applyFont="1" applyFill="1" applyBorder="1" applyAlignment="1" applyProtection="1">
      <alignment vertical="center" wrapText="1"/>
    </xf>
    <xf numFmtId="164" fontId="19" fillId="0" borderId="35" xfId="0" applyNumberFormat="1" applyFont="1" applyBorder="1" applyAlignment="1">
      <alignment horizontal="right" vertical="center" wrapText="1"/>
    </xf>
    <xf numFmtId="4" fontId="4" fillId="2" borderId="36" xfId="0" applyNumberFormat="1" applyFont="1" applyFill="1" applyBorder="1" applyAlignment="1" applyProtection="1">
      <alignment vertical="center" wrapText="1"/>
    </xf>
    <xf numFmtId="164" fontId="20" fillId="0" borderId="35" xfId="1" applyNumberFormat="1" applyFont="1" applyBorder="1" applyAlignment="1">
      <alignment horizontal="right" vertical="center" wrapText="1"/>
    </xf>
    <xf numFmtId="4" fontId="4" fillId="2" borderId="3" xfId="0" applyNumberFormat="1" applyFont="1" applyFill="1" applyBorder="1" applyAlignment="1" applyProtection="1">
      <alignment vertical="center" wrapText="1"/>
    </xf>
    <xf numFmtId="164" fontId="22" fillId="0" borderId="35" xfId="0" applyNumberFormat="1" applyFont="1" applyBorder="1" applyAlignment="1">
      <alignment horizontal="right" vertical="center" wrapText="1"/>
    </xf>
    <xf numFmtId="164" fontId="19" fillId="0" borderId="37" xfId="0" applyNumberFormat="1" applyFont="1" applyBorder="1" applyAlignment="1">
      <alignment horizontal="right" vertical="center" wrapText="1"/>
    </xf>
    <xf numFmtId="164" fontId="19" fillId="0" borderId="38" xfId="0" applyNumberFormat="1" applyFont="1" applyBorder="1" applyAlignment="1">
      <alignment horizontal="right" vertical="center" wrapText="1"/>
    </xf>
    <xf numFmtId="0" fontId="5" fillId="0" borderId="39" xfId="0" applyNumberFormat="1" applyFont="1" applyBorder="1" applyAlignment="1" applyProtection="1">
      <alignment horizontal="center" vertical="center" wrapText="1"/>
    </xf>
    <xf numFmtId="4" fontId="6" fillId="2" borderId="33" xfId="0" applyNumberFormat="1" applyFont="1" applyFill="1" applyBorder="1" applyAlignment="1" applyProtection="1">
      <alignment vertical="center" wrapText="1"/>
    </xf>
    <xf numFmtId="164" fontId="21" fillId="0" borderId="40" xfId="0" applyNumberFormat="1" applyFont="1" applyFill="1" applyBorder="1" applyAlignment="1">
      <alignment horizontal="right" vertical="center" wrapText="1"/>
    </xf>
    <xf numFmtId="164" fontId="20" fillId="0" borderId="40" xfId="0" applyNumberFormat="1" applyFont="1" applyBorder="1" applyAlignment="1">
      <alignment horizontal="right" vertical="center" wrapText="1"/>
    </xf>
    <xf numFmtId="164" fontId="19" fillId="0" borderId="40" xfId="0" applyNumberFormat="1" applyFont="1" applyBorder="1" applyAlignment="1">
      <alignment horizontal="right" vertical="center" wrapText="1"/>
    </xf>
    <xf numFmtId="4" fontId="4" fillId="2" borderId="41" xfId="0" applyNumberFormat="1" applyFont="1" applyFill="1" applyBorder="1" applyAlignment="1" applyProtection="1">
      <alignment vertical="center" wrapText="1"/>
    </xf>
    <xf numFmtId="164" fontId="20" fillId="0" borderId="40" xfId="1" applyNumberFormat="1" applyFont="1" applyBorder="1" applyAlignment="1">
      <alignment horizontal="right" vertical="center" wrapText="1"/>
    </xf>
    <xf numFmtId="164" fontId="22" fillId="0" borderId="40" xfId="0" applyNumberFormat="1" applyFont="1" applyBorder="1" applyAlignment="1">
      <alignment horizontal="right" vertical="center" wrapText="1"/>
    </xf>
    <xf numFmtId="164" fontId="19" fillId="0" borderId="42" xfId="0" applyNumberFormat="1" applyFont="1" applyFill="1" applyBorder="1" applyAlignment="1">
      <alignment horizontal="right" vertical="center" wrapText="1"/>
    </xf>
    <xf numFmtId="164" fontId="19" fillId="0" borderId="43" xfId="0" applyNumberFormat="1" applyFont="1" applyBorder="1" applyAlignment="1">
      <alignment horizontal="right" vertical="center" wrapText="1"/>
    </xf>
    <xf numFmtId="4" fontId="7" fillId="0" borderId="44" xfId="0" applyNumberFormat="1" applyFont="1" applyFill="1" applyBorder="1" applyAlignment="1" applyProtection="1"/>
    <xf numFmtId="4" fontId="7" fillId="0" borderId="8" xfId="0" applyNumberFormat="1" applyFont="1" applyFill="1" applyBorder="1" applyAlignment="1" applyProtection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81"/>
  <sheetViews>
    <sheetView showGridLines="0" tabSelected="1" view="pageBreakPreview" topLeftCell="A67" zoomScaleNormal="100" zoomScaleSheetLayoutView="100" workbookViewId="0">
      <selection activeCell="M77" sqref="M77"/>
    </sheetView>
  </sheetViews>
  <sheetFormatPr defaultRowHeight="15" x14ac:dyDescent="0.25"/>
  <cols>
    <col min="1" max="1" width="1" customWidth="1"/>
    <col min="2" max="2" width="13" customWidth="1"/>
    <col min="3" max="3" width="10" customWidth="1"/>
    <col min="4" max="4" width="0.5703125" customWidth="1"/>
    <col min="5" max="5" width="4.5703125" customWidth="1"/>
    <col min="6" max="6" width="2.140625" customWidth="1"/>
    <col min="7" max="7" width="13.140625" customWidth="1"/>
    <col min="8" max="8" width="2.28515625" customWidth="1"/>
    <col min="9" max="9" width="7.7109375" customWidth="1"/>
    <col min="10" max="10" width="15.42578125" customWidth="1"/>
    <col min="11" max="11" width="19" customWidth="1"/>
    <col min="12" max="12" width="19.5703125" customWidth="1"/>
    <col min="13" max="13" width="16.28515625" customWidth="1"/>
    <col min="16" max="16" width="16.42578125" customWidth="1"/>
    <col min="17" max="17" width="15.42578125" customWidth="1"/>
    <col min="19" max="19" width="12.5703125" bestFit="1" customWidth="1"/>
  </cols>
  <sheetData>
    <row r="1" spans="1:13" ht="10.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ht="63" customHeight="1" x14ac:dyDescent="0.25">
      <c r="A2" s="15" t="s">
        <v>56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4"/>
    </row>
    <row r="3" spans="1:13" ht="0.75" hidden="1" customHeight="1" x14ac:dyDescent="0.25"/>
    <row r="4" spans="1:13" ht="20.25" customHeight="1" x14ac:dyDescent="0.25">
      <c r="A4" s="11" t="s">
        <v>0</v>
      </c>
      <c r="B4" s="11"/>
      <c r="C4" s="12" t="s">
        <v>1</v>
      </c>
      <c r="D4" s="12"/>
    </row>
    <row r="5" spans="1:13" ht="3" customHeight="1" thickBot="1" x14ac:dyDescent="0.3"/>
    <row r="6" spans="1:13" ht="28.5" customHeight="1" x14ac:dyDescent="0.25">
      <c r="A6" s="13" t="s">
        <v>2</v>
      </c>
      <c r="B6" s="14"/>
      <c r="C6" s="14"/>
      <c r="D6" s="14"/>
      <c r="E6" s="14"/>
      <c r="F6" s="14"/>
      <c r="G6" s="14"/>
      <c r="H6" s="16" t="s">
        <v>39</v>
      </c>
      <c r="I6" s="16"/>
      <c r="J6" s="60"/>
      <c r="K6" s="81" t="s">
        <v>3</v>
      </c>
      <c r="L6" s="65" t="s">
        <v>4</v>
      </c>
    </row>
    <row r="7" spans="1:13" ht="21.75" customHeight="1" x14ac:dyDescent="0.25">
      <c r="A7" s="17" t="s">
        <v>48</v>
      </c>
      <c r="B7" s="18"/>
      <c r="C7" s="18"/>
      <c r="D7" s="18"/>
      <c r="E7" s="18"/>
      <c r="F7" s="18"/>
      <c r="G7" s="18"/>
      <c r="H7" s="18"/>
      <c r="I7" s="18"/>
      <c r="J7" s="18"/>
      <c r="K7" s="70">
        <f>K8+K9+K10+K11+K12+K13+K15+K16+K17+K18+K19+K14</f>
        <v>520989309.27999997</v>
      </c>
      <c r="L7" s="82">
        <f>L8+L9+L10+L11+L12+L13+L15+L16+L17+L18+L19+L14</f>
        <v>472843920.87000006</v>
      </c>
    </row>
    <row r="8" spans="1:13" x14ac:dyDescent="0.25">
      <c r="A8" s="7" t="s">
        <v>5</v>
      </c>
      <c r="B8" s="8"/>
      <c r="C8" s="8"/>
      <c r="D8" s="8"/>
      <c r="E8" s="8"/>
      <c r="F8" s="8"/>
      <c r="G8" s="8"/>
      <c r="H8" s="9" t="s">
        <v>6</v>
      </c>
      <c r="I8" s="9"/>
      <c r="J8" s="61"/>
      <c r="K8" s="71">
        <v>96826519</v>
      </c>
      <c r="L8" s="83">
        <v>88639076.390000001</v>
      </c>
    </row>
    <row r="9" spans="1:13" x14ac:dyDescent="0.25">
      <c r="A9" s="7" t="s">
        <v>7</v>
      </c>
      <c r="B9" s="8"/>
      <c r="C9" s="8"/>
      <c r="D9" s="8"/>
      <c r="E9" s="8"/>
      <c r="F9" s="8"/>
      <c r="G9" s="8"/>
      <c r="H9" s="9" t="s">
        <v>8</v>
      </c>
      <c r="I9" s="9"/>
      <c r="J9" s="61"/>
      <c r="K9" s="71">
        <v>3211600</v>
      </c>
      <c r="L9" s="83">
        <v>3111520.5</v>
      </c>
    </row>
    <row r="10" spans="1:13" ht="24" customHeight="1" x14ac:dyDescent="0.25">
      <c r="A10" s="7" t="s">
        <v>9</v>
      </c>
      <c r="B10" s="8"/>
      <c r="C10" s="8"/>
      <c r="D10" s="8"/>
      <c r="E10" s="8"/>
      <c r="F10" s="8"/>
      <c r="G10" s="8"/>
      <c r="H10" s="9" t="s">
        <v>10</v>
      </c>
      <c r="I10" s="9"/>
      <c r="J10" s="61"/>
      <c r="K10" s="71">
        <v>2904300</v>
      </c>
      <c r="L10" s="83">
        <v>2443898.79</v>
      </c>
    </row>
    <row r="11" spans="1:13" x14ac:dyDescent="0.25">
      <c r="A11" s="7" t="s">
        <v>11</v>
      </c>
      <c r="B11" s="8"/>
      <c r="C11" s="8"/>
      <c r="D11" s="8"/>
      <c r="E11" s="8"/>
      <c r="F11" s="8"/>
      <c r="G11" s="8"/>
      <c r="H11" s="9" t="s">
        <v>12</v>
      </c>
      <c r="I11" s="9"/>
      <c r="J11" s="61"/>
      <c r="K11" s="71">
        <v>37197707</v>
      </c>
      <c r="L11" s="83">
        <v>31495932.239999998</v>
      </c>
    </row>
    <row r="12" spans="1:13" x14ac:dyDescent="0.25">
      <c r="A12" s="7" t="s">
        <v>13</v>
      </c>
      <c r="B12" s="8"/>
      <c r="C12" s="8"/>
      <c r="D12" s="8"/>
      <c r="E12" s="8"/>
      <c r="F12" s="8"/>
      <c r="G12" s="8"/>
      <c r="H12" s="9" t="s">
        <v>14</v>
      </c>
      <c r="I12" s="9"/>
      <c r="J12" s="61"/>
      <c r="K12" s="71">
        <v>66303110</v>
      </c>
      <c r="L12" s="83">
        <v>57383207.049999997</v>
      </c>
    </row>
    <row r="13" spans="1:13" x14ac:dyDescent="0.25">
      <c r="A13" s="43" t="s">
        <v>50</v>
      </c>
      <c r="B13" s="44"/>
      <c r="C13" s="44"/>
      <c r="D13" s="44"/>
      <c r="E13" s="44"/>
      <c r="F13" s="44"/>
      <c r="G13" s="45"/>
      <c r="H13" s="9" t="s">
        <v>51</v>
      </c>
      <c r="I13" s="9"/>
      <c r="J13" s="61"/>
      <c r="K13" s="71">
        <v>5213830</v>
      </c>
      <c r="L13" s="83">
        <v>671875</v>
      </c>
    </row>
    <row r="14" spans="1:13" x14ac:dyDescent="0.25">
      <c r="A14" s="7" t="s">
        <v>15</v>
      </c>
      <c r="B14" s="8"/>
      <c r="C14" s="8"/>
      <c r="D14" s="8"/>
      <c r="E14" s="8"/>
      <c r="F14" s="8"/>
      <c r="G14" s="8"/>
      <c r="H14" s="9" t="s">
        <v>16</v>
      </c>
      <c r="I14" s="9"/>
      <c r="J14" s="61"/>
      <c r="K14" s="71">
        <v>46583460.780000001</v>
      </c>
      <c r="L14" s="83">
        <v>45674651.240000002</v>
      </c>
    </row>
    <row r="15" spans="1:13" x14ac:dyDescent="0.25">
      <c r="A15" s="7" t="s">
        <v>47</v>
      </c>
      <c r="B15" s="8"/>
      <c r="C15" s="8"/>
      <c r="D15" s="8"/>
      <c r="E15" s="8"/>
      <c r="F15" s="8"/>
      <c r="G15" s="8"/>
      <c r="H15" s="9" t="s">
        <v>17</v>
      </c>
      <c r="I15" s="9"/>
      <c r="J15" s="61"/>
      <c r="K15" s="71">
        <v>138510011.5</v>
      </c>
      <c r="L15" s="83">
        <v>131127832.97</v>
      </c>
    </row>
    <row r="16" spans="1:13" x14ac:dyDescent="0.25">
      <c r="A16" s="7" t="s">
        <v>18</v>
      </c>
      <c r="B16" s="8"/>
      <c r="C16" s="8"/>
      <c r="D16" s="8"/>
      <c r="E16" s="8"/>
      <c r="F16" s="8"/>
      <c r="G16" s="8"/>
      <c r="H16" s="9" t="s">
        <v>19</v>
      </c>
      <c r="I16" s="9"/>
      <c r="J16" s="61"/>
      <c r="K16" s="71">
        <v>12786100</v>
      </c>
      <c r="L16" s="83">
        <v>8367403.1200000001</v>
      </c>
    </row>
    <row r="17" spans="1:14" x14ac:dyDescent="0.25">
      <c r="A17" s="7" t="s">
        <v>20</v>
      </c>
      <c r="B17" s="8"/>
      <c r="C17" s="8"/>
      <c r="D17" s="8"/>
      <c r="E17" s="8"/>
      <c r="F17" s="8"/>
      <c r="G17" s="8"/>
      <c r="H17" s="9" t="s">
        <v>21</v>
      </c>
      <c r="I17" s="9"/>
      <c r="J17" s="61"/>
      <c r="K17" s="71">
        <v>10412100</v>
      </c>
      <c r="L17" s="83">
        <v>9287728.0399999991</v>
      </c>
    </row>
    <row r="18" spans="1:14" x14ac:dyDescent="0.25">
      <c r="A18" s="7" t="s">
        <v>22</v>
      </c>
      <c r="B18" s="8"/>
      <c r="C18" s="8"/>
      <c r="D18" s="8"/>
      <c r="E18" s="8"/>
      <c r="F18" s="8"/>
      <c r="G18" s="8"/>
      <c r="H18" s="9" t="s">
        <v>23</v>
      </c>
      <c r="I18" s="9"/>
      <c r="J18" s="61"/>
      <c r="K18" s="71">
        <v>85420571</v>
      </c>
      <c r="L18" s="83">
        <v>79068758.239999995</v>
      </c>
    </row>
    <row r="19" spans="1:14" ht="25.5" customHeight="1" x14ac:dyDescent="0.25">
      <c r="A19" s="7" t="s">
        <v>24</v>
      </c>
      <c r="B19" s="8"/>
      <c r="C19" s="8"/>
      <c r="D19" s="8"/>
      <c r="E19" s="8"/>
      <c r="F19" s="8"/>
      <c r="G19" s="8"/>
      <c r="H19" s="9" t="s">
        <v>25</v>
      </c>
      <c r="I19" s="9"/>
      <c r="J19" s="61"/>
      <c r="K19" s="71">
        <v>15620000</v>
      </c>
      <c r="L19" s="83">
        <v>15572037.289999999</v>
      </c>
    </row>
    <row r="20" spans="1:14" ht="18" customHeight="1" x14ac:dyDescent="0.25">
      <c r="A20" s="19" t="s">
        <v>26</v>
      </c>
      <c r="B20" s="20"/>
      <c r="C20" s="20"/>
      <c r="D20" s="20"/>
      <c r="E20" s="20"/>
      <c r="F20" s="20"/>
      <c r="G20" s="20"/>
      <c r="H20" s="20"/>
      <c r="I20" s="20"/>
      <c r="J20" s="20"/>
      <c r="K20" s="70">
        <f>K21</f>
        <v>4111000</v>
      </c>
      <c r="L20" s="66">
        <f>L21</f>
        <v>3596659.67</v>
      </c>
    </row>
    <row r="21" spans="1:14" ht="14.25" customHeight="1" x14ac:dyDescent="0.25">
      <c r="A21" s="7" t="s">
        <v>5</v>
      </c>
      <c r="B21" s="8"/>
      <c r="C21" s="8"/>
      <c r="D21" s="8"/>
      <c r="E21" s="8"/>
      <c r="F21" s="8"/>
      <c r="G21" s="8"/>
      <c r="H21" s="9" t="s">
        <v>6</v>
      </c>
      <c r="I21" s="9"/>
      <c r="J21" s="61"/>
      <c r="K21" s="72">
        <v>4111000</v>
      </c>
      <c r="L21" s="84">
        <v>3596659.67</v>
      </c>
    </row>
    <row r="22" spans="1:14" ht="24.75" customHeight="1" x14ac:dyDescent="0.25">
      <c r="A22" s="19" t="s">
        <v>52</v>
      </c>
      <c r="B22" s="20"/>
      <c r="C22" s="20"/>
      <c r="D22" s="20"/>
      <c r="E22" s="20"/>
      <c r="F22" s="20"/>
      <c r="G22" s="20"/>
      <c r="H22" s="20"/>
      <c r="I22" s="20"/>
      <c r="J22" s="20"/>
      <c r="K22" s="73">
        <f>K23+K25+K24</f>
        <v>48091171.5</v>
      </c>
      <c r="L22" s="68">
        <f>L23+L25+L24</f>
        <v>42175002.439999998</v>
      </c>
    </row>
    <row r="23" spans="1:14" ht="12" customHeight="1" x14ac:dyDescent="0.25">
      <c r="A23" s="7" t="s">
        <v>5</v>
      </c>
      <c r="B23" s="8"/>
      <c r="C23" s="8"/>
      <c r="D23" s="8"/>
      <c r="E23" s="8"/>
      <c r="F23" s="8"/>
      <c r="G23" s="8"/>
      <c r="H23" s="9" t="s">
        <v>6</v>
      </c>
      <c r="I23" s="9"/>
      <c r="J23" s="61"/>
      <c r="K23" s="74">
        <v>25225700</v>
      </c>
      <c r="L23" s="85">
        <v>20928072.82</v>
      </c>
    </row>
    <row r="24" spans="1:14" ht="12" customHeight="1" x14ac:dyDescent="0.25">
      <c r="A24" s="7" t="s">
        <v>15</v>
      </c>
      <c r="B24" s="8"/>
      <c r="C24" s="8"/>
      <c r="D24" s="8"/>
      <c r="E24" s="8"/>
      <c r="F24" s="8"/>
      <c r="G24" s="8"/>
      <c r="H24" s="9" t="s">
        <v>16</v>
      </c>
      <c r="I24" s="9"/>
      <c r="J24" s="61"/>
      <c r="K24" s="74">
        <v>9271.5</v>
      </c>
      <c r="L24" s="85">
        <v>9271.5</v>
      </c>
    </row>
    <row r="25" spans="1:14" ht="18" customHeight="1" x14ac:dyDescent="0.25">
      <c r="A25" s="7" t="s">
        <v>20</v>
      </c>
      <c r="B25" s="8"/>
      <c r="C25" s="8"/>
      <c r="D25" s="8"/>
      <c r="E25" s="8"/>
      <c r="F25" s="8"/>
      <c r="G25" s="8"/>
      <c r="H25" s="9" t="s">
        <v>21</v>
      </c>
      <c r="I25" s="9"/>
      <c r="J25" s="61"/>
      <c r="K25" s="74">
        <v>22856200</v>
      </c>
      <c r="L25" s="85">
        <v>21237658.120000001</v>
      </c>
      <c r="N25" s="1"/>
    </row>
    <row r="26" spans="1:14" ht="28.5" customHeight="1" x14ac:dyDescent="0.25">
      <c r="A26" s="19" t="s">
        <v>53</v>
      </c>
      <c r="B26" s="20"/>
      <c r="C26" s="20"/>
      <c r="D26" s="20"/>
      <c r="E26" s="20"/>
      <c r="F26" s="20"/>
      <c r="G26" s="20"/>
      <c r="H26" s="20"/>
      <c r="I26" s="20"/>
      <c r="J26" s="20"/>
      <c r="K26" s="73">
        <f>K27+K28</f>
        <v>5978700</v>
      </c>
      <c r="L26" s="67">
        <f>L27+L28</f>
        <v>5334905.53</v>
      </c>
    </row>
    <row r="27" spans="1:14" ht="16.5" customHeight="1" x14ac:dyDescent="0.25">
      <c r="A27" s="7" t="s">
        <v>5</v>
      </c>
      <c r="B27" s="8"/>
      <c r="C27" s="8"/>
      <c r="D27" s="8"/>
      <c r="E27" s="8"/>
      <c r="F27" s="8"/>
      <c r="G27" s="8"/>
      <c r="H27" s="9" t="s">
        <v>6</v>
      </c>
      <c r="I27" s="9"/>
      <c r="J27" s="61"/>
      <c r="K27" s="74">
        <v>5850300</v>
      </c>
      <c r="L27" s="85">
        <v>5207542.6900000004</v>
      </c>
    </row>
    <row r="28" spans="1:14" ht="20.25" customHeight="1" x14ac:dyDescent="0.25">
      <c r="A28" s="7" t="s">
        <v>20</v>
      </c>
      <c r="B28" s="8"/>
      <c r="C28" s="8"/>
      <c r="D28" s="8"/>
      <c r="E28" s="8"/>
      <c r="F28" s="8"/>
      <c r="G28" s="8"/>
      <c r="H28" s="9" t="s">
        <v>21</v>
      </c>
      <c r="I28" s="9"/>
      <c r="J28" s="61"/>
      <c r="K28" s="74">
        <v>128400</v>
      </c>
      <c r="L28" s="85">
        <v>127362.84</v>
      </c>
    </row>
    <row r="29" spans="1:14" ht="19.5" customHeight="1" x14ac:dyDescent="0.25">
      <c r="A29" s="19" t="s">
        <v>49</v>
      </c>
      <c r="B29" s="20"/>
      <c r="C29" s="20"/>
      <c r="D29" s="20"/>
      <c r="E29" s="20"/>
      <c r="F29" s="20"/>
      <c r="G29" s="20"/>
      <c r="H29" s="20"/>
      <c r="I29" s="20"/>
      <c r="J29" s="20"/>
      <c r="K29" s="73">
        <f>K30+K31</f>
        <v>11902000</v>
      </c>
      <c r="L29" s="68">
        <f>L30+L31</f>
        <v>10900993.299999999</v>
      </c>
    </row>
    <row r="30" spans="1:14" x14ac:dyDescent="0.25">
      <c r="A30" s="7" t="s">
        <v>5</v>
      </c>
      <c r="B30" s="8"/>
      <c r="C30" s="8"/>
      <c r="D30" s="8"/>
      <c r="E30" s="8"/>
      <c r="F30" s="8"/>
      <c r="G30" s="8"/>
      <c r="H30" s="9" t="s">
        <v>6</v>
      </c>
      <c r="I30" s="9"/>
      <c r="J30" s="61"/>
      <c r="K30" s="74">
        <v>11695100</v>
      </c>
      <c r="L30" s="85">
        <v>10722359.02</v>
      </c>
    </row>
    <row r="31" spans="1:14" x14ac:dyDescent="0.25">
      <c r="A31" s="21" t="s">
        <v>20</v>
      </c>
      <c r="B31" s="22"/>
      <c r="C31" s="22"/>
      <c r="D31" s="22"/>
      <c r="E31" s="22"/>
      <c r="F31" s="22"/>
      <c r="G31" s="22"/>
      <c r="H31" s="23" t="s">
        <v>21</v>
      </c>
      <c r="I31" s="23"/>
      <c r="J31" s="62"/>
      <c r="K31" s="74">
        <v>206900</v>
      </c>
      <c r="L31" s="85">
        <v>178634.28</v>
      </c>
    </row>
    <row r="32" spans="1:14" ht="29.25" customHeight="1" x14ac:dyDescent="0.25">
      <c r="A32" s="39" t="s">
        <v>54</v>
      </c>
      <c r="B32" s="40"/>
      <c r="C32" s="40"/>
      <c r="D32" s="40"/>
      <c r="E32" s="40"/>
      <c r="F32" s="40"/>
      <c r="G32" s="40"/>
      <c r="H32" s="40"/>
      <c r="I32" s="40"/>
      <c r="J32" s="40"/>
      <c r="K32" s="73">
        <f>K33+K34+K35+K36</f>
        <v>14260100</v>
      </c>
      <c r="L32" s="68">
        <f>L33+L34+L35+L36</f>
        <v>10070300.289999999</v>
      </c>
    </row>
    <row r="33" spans="1:17" ht="13.5" customHeight="1" x14ac:dyDescent="0.25">
      <c r="A33" s="7" t="s">
        <v>5</v>
      </c>
      <c r="B33" s="8"/>
      <c r="C33" s="8"/>
      <c r="D33" s="8"/>
      <c r="E33" s="8"/>
      <c r="F33" s="8"/>
      <c r="G33" s="8"/>
      <c r="H33" s="9" t="s">
        <v>6</v>
      </c>
      <c r="I33" s="9"/>
      <c r="J33" s="61"/>
      <c r="K33" s="74">
        <v>347000</v>
      </c>
      <c r="L33" s="85">
        <v>297000</v>
      </c>
    </row>
    <row r="34" spans="1:17" ht="13.5" customHeight="1" x14ac:dyDescent="0.25">
      <c r="A34" s="43" t="s">
        <v>11</v>
      </c>
      <c r="B34" s="44"/>
      <c r="C34" s="44"/>
      <c r="D34" s="44"/>
      <c r="E34" s="44"/>
      <c r="F34" s="44"/>
      <c r="G34" s="45"/>
      <c r="H34" s="9" t="s">
        <v>12</v>
      </c>
      <c r="I34" s="9"/>
      <c r="J34" s="61"/>
      <c r="K34" s="74">
        <v>365000</v>
      </c>
      <c r="L34" s="85">
        <v>364799.45</v>
      </c>
    </row>
    <row r="35" spans="1:17" ht="13.5" customHeight="1" x14ac:dyDescent="0.25">
      <c r="A35" s="7" t="s">
        <v>13</v>
      </c>
      <c r="B35" s="8"/>
      <c r="C35" s="8"/>
      <c r="D35" s="8"/>
      <c r="E35" s="8"/>
      <c r="F35" s="8"/>
      <c r="G35" s="8"/>
      <c r="H35" s="9" t="s">
        <v>14</v>
      </c>
      <c r="I35" s="9"/>
      <c r="J35" s="61"/>
      <c r="K35" s="74">
        <v>13504700</v>
      </c>
      <c r="L35" s="85">
        <v>9368569.6400000006</v>
      </c>
    </row>
    <row r="36" spans="1:17" ht="13.5" customHeight="1" x14ac:dyDescent="0.25">
      <c r="A36" s="7" t="s">
        <v>20</v>
      </c>
      <c r="B36" s="8"/>
      <c r="C36" s="8"/>
      <c r="D36" s="8"/>
      <c r="E36" s="8"/>
      <c r="F36" s="8"/>
      <c r="G36" s="8"/>
      <c r="H36" s="9" t="s">
        <v>21</v>
      </c>
      <c r="I36" s="9"/>
      <c r="J36" s="61"/>
      <c r="K36" s="74">
        <v>43400</v>
      </c>
      <c r="L36" s="85">
        <v>39931.199999999997</v>
      </c>
    </row>
    <row r="37" spans="1:17" ht="36.75" customHeight="1" x14ac:dyDescent="0.25">
      <c r="A37" s="41" t="s">
        <v>55</v>
      </c>
      <c r="B37" s="42"/>
      <c r="C37" s="42"/>
      <c r="D37" s="42"/>
      <c r="E37" s="42"/>
      <c r="F37" s="42"/>
      <c r="G37" s="42"/>
      <c r="H37" s="42"/>
      <c r="I37" s="42"/>
      <c r="J37" s="42"/>
      <c r="K37" s="75">
        <f>K39+K40+K41+K43+K44+K42+K38</f>
        <v>218619257</v>
      </c>
      <c r="L37" s="86">
        <f>L39+L40+L41+L43+L44+L42+L38</f>
        <v>176091652.24000001</v>
      </c>
    </row>
    <row r="38" spans="1:17" x14ac:dyDescent="0.25">
      <c r="A38" s="33" t="s">
        <v>5</v>
      </c>
      <c r="B38" s="34"/>
      <c r="C38" s="34"/>
      <c r="D38" s="34"/>
      <c r="E38" s="34"/>
      <c r="F38" s="34"/>
      <c r="G38" s="34"/>
      <c r="H38" s="35" t="s">
        <v>6</v>
      </c>
      <c r="I38" s="35"/>
      <c r="J38" s="46"/>
      <c r="K38" s="71">
        <v>11739900</v>
      </c>
      <c r="L38" s="83">
        <v>1629254.96</v>
      </c>
    </row>
    <row r="39" spans="1:17" x14ac:dyDescent="0.25">
      <c r="A39" s="7" t="s">
        <v>11</v>
      </c>
      <c r="B39" s="8"/>
      <c r="C39" s="8"/>
      <c r="D39" s="8"/>
      <c r="E39" s="8"/>
      <c r="F39" s="8"/>
      <c r="G39" s="8"/>
      <c r="H39" s="9" t="s">
        <v>12</v>
      </c>
      <c r="I39" s="9"/>
      <c r="J39" s="61"/>
      <c r="K39" s="71">
        <v>62145750</v>
      </c>
      <c r="L39" s="83">
        <v>52606654.68</v>
      </c>
    </row>
    <row r="40" spans="1:17" x14ac:dyDescent="0.25">
      <c r="A40" s="7" t="s">
        <v>13</v>
      </c>
      <c r="B40" s="8"/>
      <c r="C40" s="8"/>
      <c r="D40" s="8"/>
      <c r="E40" s="8"/>
      <c r="F40" s="8"/>
      <c r="G40" s="8"/>
      <c r="H40" s="9" t="s">
        <v>14</v>
      </c>
      <c r="I40" s="9"/>
      <c r="J40" s="61"/>
      <c r="K40" s="71">
        <v>76918507</v>
      </c>
      <c r="L40" s="83">
        <v>66535271.270000003</v>
      </c>
    </row>
    <row r="41" spans="1:17" x14ac:dyDescent="0.25">
      <c r="A41" s="7" t="s">
        <v>15</v>
      </c>
      <c r="B41" s="8"/>
      <c r="C41" s="8"/>
      <c r="D41" s="8"/>
      <c r="E41" s="8"/>
      <c r="F41" s="8"/>
      <c r="G41" s="8"/>
      <c r="H41" s="9" t="s">
        <v>16</v>
      </c>
      <c r="I41" s="9"/>
      <c r="J41" s="61"/>
      <c r="K41" s="71">
        <v>12200000</v>
      </c>
      <c r="L41" s="83">
        <v>173685.11</v>
      </c>
    </row>
    <row r="42" spans="1:17" x14ac:dyDescent="0.25">
      <c r="A42" s="7" t="s">
        <v>47</v>
      </c>
      <c r="B42" s="8"/>
      <c r="C42" s="8"/>
      <c r="D42" s="8"/>
      <c r="E42" s="8"/>
      <c r="F42" s="8"/>
      <c r="G42" s="8"/>
      <c r="H42" s="9" t="s">
        <v>17</v>
      </c>
      <c r="I42" s="9"/>
      <c r="J42" s="61"/>
      <c r="K42" s="71">
        <v>14256300</v>
      </c>
      <c r="L42" s="83">
        <v>14256222.779999999</v>
      </c>
    </row>
    <row r="43" spans="1:17" x14ac:dyDescent="0.25">
      <c r="A43" s="7" t="s">
        <v>20</v>
      </c>
      <c r="B43" s="8"/>
      <c r="C43" s="8"/>
      <c r="D43" s="8"/>
      <c r="E43" s="8"/>
      <c r="F43" s="8"/>
      <c r="G43" s="8"/>
      <c r="H43" s="9" t="s">
        <v>21</v>
      </c>
      <c r="I43" s="9"/>
      <c r="J43" s="61"/>
      <c r="K43" s="71">
        <v>37603200</v>
      </c>
      <c r="L43" s="83">
        <v>37135071.259999998</v>
      </c>
      <c r="Q43" s="5"/>
    </row>
    <row r="44" spans="1:17" x14ac:dyDescent="0.25">
      <c r="A44" s="7" t="s">
        <v>22</v>
      </c>
      <c r="B44" s="8"/>
      <c r="C44" s="8"/>
      <c r="D44" s="8"/>
      <c r="E44" s="8"/>
      <c r="F44" s="8"/>
      <c r="G44" s="8"/>
      <c r="H44" s="9" t="s">
        <v>23</v>
      </c>
      <c r="I44" s="9"/>
      <c r="J44" s="61"/>
      <c r="K44" s="71">
        <v>3755600</v>
      </c>
      <c r="L44" s="83">
        <v>3755492.18</v>
      </c>
    </row>
    <row r="45" spans="1:17" ht="15.75" customHeight="1" x14ac:dyDescent="0.25">
      <c r="A45" s="19" t="s">
        <v>31</v>
      </c>
      <c r="B45" s="20"/>
      <c r="C45" s="20"/>
      <c r="D45" s="20"/>
      <c r="E45" s="20"/>
      <c r="F45" s="20"/>
      <c r="G45" s="20"/>
      <c r="H45" s="20"/>
      <c r="I45" s="20"/>
      <c r="J45" s="20"/>
      <c r="K45" s="73">
        <f>K46+K47+K48+K50+K51+K53+K49+K52</f>
        <v>1053394707.5</v>
      </c>
      <c r="L45" s="68">
        <f>L46+L47+L48+L50+L51+L53+L49+L52</f>
        <v>996767690.44999993</v>
      </c>
    </row>
    <row r="46" spans="1:17" ht="18" customHeight="1" x14ac:dyDescent="0.25">
      <c r="A46" s="7" t="s">
        <v>11</v>
      </c>
      <c r="B46" s="8"/>
      <c r="C46" s="8"/>
      <c r="D46" s="8"/>
      <c r="E46" s="8"/>
      <c r="F46" s="8"/>
      <c r="G46" s="8"/>
      <c r="H46" s="9" t="s">
        <v>12</v>
      </c>
      <c r="I46" s="9"/>
      <c r="J46" s="61"/>
      <c r="K46" s="76">
        <v>1576300</v>
      </c>
      <c r="L46" s="87">
        <v>1374640</v>
      </c>
    </row>
    <row r="47" spans="1:17" ht="13.5" customHeight="1" x14ac:dyDescent="0.25">
      <c r="A47" s="7" t="s">
        <v>41</v>
      </c>
      <c r="B47" s="8"/>
      <c r="C47" s="8"/>
      <c r="D47" s="8"/>
      <c r="E47" s="8"/>
      <c r="F47" s="8"/>
      <c r="G47" s="8"/>
      <c r="H47" s="24" t="s">
        <v>34</v>
      </c>
      <c r="I47" s="24"/>
      <c r="J47" s="63"/>
      <c r="K47" s="76">
        <v>428152300</v>
      </c>
      <c r="L47" s="87">
        <v>402303734.11000001</v>
      </c>
    </row>
    <row r="48" spans="1:17" ht="13.5" customHeight="1" x14ac:dyDescent="0.25">
      <c r="A48" s="7" t="s">
        <v>42</v>
      </c>
      <c r="B48" s="8"/>
      <c r="C48" s="8"/>
      <c r="D48" s="8"/>
      <c r="E48" s="8"/>
      <c r="F48" s="8"/>
      <c r="G48" s="8"/>
      <c r="H48" s="24" t="s">
        <v>35</v>
      </c>
      <c r="I48" s="24"/>
      <c r="J48" s="63"/>
      <c r="K48" s="76">
        <v>498738800</v>
      </c>
      <c r="L48" s="87">
        <v>482286773.68000001</v>
      </c>
    </row>
    <row r="49" spans="1:12" ht="13.5" customHeight="1" x14ac:dyDescent="0.25">
      <c r="A49" s="43" t="s">
        <v>45</v>
      </c>
      <c r="B49" s="44"/>
      <c r="C49" s="44"/>
      <c r="D49" s="44"/>
      <c r="E49" s="44"/>
      <c r="F49" s="44"/>
      <c r="G49" s="45"/>
      <c r="H49" s="24" t="s">
        <v>44</v>
      </c>
      <c r="I49" s="24"/>
      <c r="J49" s="63"/>
      <c r="K49" s="76">
        <v>64789100</v>
      </c>
      <c r="L49" s="87">
        <v>55270569.210000001</v>
      </c>
    </row>
    <row r="50" spans="1:12" ht="17.25" customHeight="1" x14ac:dyDescent="0.25">
      <c r="A50" s="7" t="s">
        <v>46</v>
      </c>
      <c r="B50" s="8"/>
      <c r="C50" s="8"/>
      <c r="D50" s="8"/>
      <c r="E50" s="8"/>
      <c r="F50" s="8"/>
      <c r="G50" s="8"/>
      <c r="H50" s="24" t="s">
        <v>36</v>
      </c>
      <c r="I50" s="24"/>
      <c r="J50" s="63"/>
      <c r="K50" s="76">
        <v>484000</v>
      </c>
      <c r="L50" s="87">
        <v>483947.22</v>
      </c>
    </row>
    <row r="51" spans="1:12" ht="17.25" customHeight="1" x14ac:dyDescent="0.25">
      <c r="A51" s="7" t="s">
        <v>43</v>
      </c>
      <c r="B51" s="8"/>
      <c r="C51" s="8"/>
      <c r="D51" s="8"/>
      <c r="E51" s="8"/>
      <c r="F51" s="8"/>
      <c r="G51" s="8"/>
      <c r="H51" s="24" t="s">
        <v>37</v>
      </c>
      <c r="I51" s="24"/>
      <c r="J51" s="63"/>
      <c r="K51" s="76">
        <v>36036607.5</v>
      </c>
      <c r="L51" s="87">
        <v>33120312.550000001</v>
      </c>
    </row>
    <row r="52" spans="1:12" ht="17.25" customHeight="1" x14ac:dyDescent="0.25">
      <c r="A52" s="7" t="s">
        <v>47</v>
      </c>
      <c r="B52" s="8"/>
      <c r="C52" s="8"/>
      <c r="D52" s="8"/>
      <c r="E52" s="8"/>
      <c r="F52" s="8"/>
      <c r="G52" s="8"/>
      <c r="H52" s="9" t="s">
        <v>17</v>
      </c>
      <c r="I52" s="9"/>
      <c r="J52" s="61"/>
      <c r="K52" s="76">
        <v>1712000</v>
      </c>
      <c r="L52" s="87">
        <v>1261992</v>
      </c>
    </row>
    <row r="53" spans="1:12" ht="18" customHeight="1" x14ac:dyDescent="0.25">
      <c r="A53" s="7" t="s">
        <v>20</v>
      </c>
      <c r="B53" s="8"/>
      <c r="C53" s="8"/>
      <c r="D53" s="8"/>
      <c r="E53" s="8"/>
      <c r="F53" s="8"/>
      <c r="G53" s="8"/>
      <c r="H53" s="9" t="s">
        <v>21</v>
      </c>
      <c r="I53" s="9"/>
      <c r="J53" s="61"/>
      <c r="K53" s="74">
        <f>21126000+779600</f>
        <v>21905600</v>
      </c>
      <c r="L53" s="85">
        <f>719602.02+19946119.66</f>
        <v>20665721.68</v>
      </c>
    </row>
    <row r="54" spans="1:12" ht="15" customHeight="1" x14ac:dyDescent="0.25">
      <c r="A54" s="19" t="s">
        <v>32</v>
      </c>
      <c r="B54" s="20"/>
      <c r="C54" s="20"/>
      <c r="D54" s="20"/>
      <c r="E54" s="20"/>
      <c r="F54" s="20"/>
      <c r="G54" s="20"/>
      <c r="H54" s="20"/>
      <c r="I54" s="20"/>
      <c r="J54" s="20"/>
      <c r="K54" s="73">
        <f>K55+K56+K57</f>
        <v>17928224</v>
      </c>
      <c r="L54" s="68">
        <f>L55+L56+L57</f>
        <v>16501590.290000001</v>
      </c>
    </row>
    <row r="55" spans="1:12" ht="14.25" customHeight="1" x14ac:dyDescent="0.25">
      <c r="A55" s="7" t="s">
        <v>5</v>
      </c>
      <c r="B55" s="8"/>
      <c r="C55" s="8"/>
      <c r="D55" s="8"/>
      <c r="E55" s="8"/>
      <c r="F55" s="8"/>
      <c r="G55" s="8"/>
      <c r="H55" s="9" t="s">
        <v>6</v>
      </c>
      <c r="I55" s="9"/>
      <c r="J55" s="61"/>
      <c r="K55" s="74">
        <v>15499124</v>
      </c>
      <c r="L55" s="85">
        <v>14093458.73</v>
      </c>
    </row>
    <row r="56" spans="1:12" ht="10.5" customHeight="1" x14ac:dyDescent="0.25">
      <c r="A56" s="7" t="s">
        <v>11</v>
      </c>
      <c r="B56" s="8"/>
      <c r="C56" s="8"/>
      <c r="D56" s="8"/>
      <c r="E56" s="8"/>
      <c r="F56" s="8"/>
      <c r="G56" s="8"/>
      <c r="H56" s="9" t="s">
        <v>12</v>
      </c>
      <c r="I56" s="9"/>
      <c r="J56" s="61"/>
      <c r="K56" s="74">
        <v>2157500</v>
      </c>
      <c r="L56" s="85">
        <v>2157470.4</v>
      </c>
    </row>
    <row r="57" spans="1:12" ht="15" customHeight="1" x14ac:dyDescent="0.25">
      <c r="A57" s="7" t="s">
        <v>20</v>
      </c>
      <c r="B57" s="8"/>
      <c r="C57" s="8"/>
      <c r="D57" s="8"/>
      <c r="E57" s="8"/>
      <c r="F57" s="8"/>
      <c r="G57" s="8"/>
      <c r="H57" s="9" t="s">
        <v>21</v>
      </c>
      <c r="I57" s="9"/>
      <c r="J57" s="61"/>
      <c r="K57" s="74">
        <v>271600</v>
      </c>
      <c r="L57" s="85">
        <v>250661.16</v>
      </c>
    </row>
    <row r="58" spans="1:12" ht="27.75" customHeight="1" x14ac:dyDescent="0.25">
      <c r="A58" s="55" t="s">
        <v>27</v>
      </c>
      <c r="B58" s="56"/>
      <c r="C58" s="56"/>
      <c r="D58" s="56"/>
      <c r="E58" s="56"/>
      <c r="F58" s="56"/>
      <c r="G58" s="56"/>
      <c r="H58" s="56"/>
      <c r="I58" s="56"/>
      <c r="J58" s="56"/>
      <c r="K58" s="73">
        <f>K59</f>
        <v>25573200</v>
      </c>
      <c r="L58" s="69">
        <f>L59</f>
        <v>23463487.68</v>
      </c>
    </row>
    <row r="59" spans="1:12" ht="32.25" customHeight="1" x14ac:dyDescent="0.25">
      <c r="A59" s="21" t="s">
        <v>9</v>
      </c>
      <c r="B59" s="22"/>
      <c r="C59" s="22"/>
      <c r="D59" s="22"/>
      <c r="E59" s="22"/>
      <c r="F59" s="22"/>
      <c r="G59" s="22"/>
      <c r="H59" s="23" t="s">
        <v>10</v>
      </c>
      <c r="I59" s="23"/>
      <c r="J59" s="62"/>
      <c r="K59" s="74">
        <v>25573200</v>
      </c>
      <c r="L59" s="85">
        <v>23463487.68</v>
      </c>
    </row>
    <row r="60" spans="1:12" ht="32.25" customHeight="1" x14ac:dyDescent="0.25">
      <c r="A60" s="39" t="s">
        <v>28</v>
      </c>
      <c r="B60" s="40"/>
      <c r="C60" s="40"/>
      <c r="D60" s="40"/>
      <c r="E60" s="40"/>
      <c r="F60" s="40"/>
      <c r="G60" s="40"/>
      <c r="H60" s="40"/>
      <c r="I60" s="40"/>
      <c r="J60" s="40"/>
      <c r="K60" s="77">
        <f>K63+K62+K64+K61</f>
        <v>14926503.220000001</v>
      </c>
      <c r="L60" s="67">
        <f>L63+L62+L64+L61</f>
        <v>12667215.710000001</v>
      </c>
    </row>
    <row r="61" spans="1:12" x14ac:dyDescent="0.25">
      <c r="A61" s="7" t="s">
        <v>11</v>
      </c>
      <c r="B61" s="8"/>
      <c r="C61" s="8"/>
      <c r="D61" s="8"/>
      <c r="E61" s="8"/>
      <c r="F61" s="8"/>
      <c r="G61" s="8"/>
      <c r="H61" s="9" t="s">
        <v>12</v>
      </c>
      <c r="I61" s="9"/>
      <c r="J61" s="61"/>
      <c r="K61" s="74">
        <v>100000</v>
      </c>
      <c r="L61" s="85">
        <v>92722.49</v>
      </c>
    </row>
    <row r="62" spans="1:12" x14ac:dyDescent="0.25">
      <c r="A62" s="29" t="s">
        <v>15</v>
      </c>
      <c r="B62" s="30"/>
      <c r="C62" s="30"/>
      <c r="D62" s="30"/>
      <c r="E62" s="30"/>
      <c r="F62" s="30"/>
      <c r="G62" s="31"/>
      <c r="H62" s="32" t="s">
        <v>16</v>
      </c>
      <c r="I62" s="32"/>
      <c r="J62" s="32"/>
      <c r="K62" s="74">
        <v>864006.72</v>
      </c>
      <c r="L62" s="85">
        <v>802606.34</v>
      </c>
    </row>
    <row r="63" spans="1:12" x14ac:dyDescent="0.25">
      <c r="A63" s="21" t="s">
        <v>47</v>
      </c>
      <c r="B63" s="22"/>
      <c r="C63" s="22"/>
      <c r="D63" s="22"/>
      <c r="E63" s="22"/>
      <c r="F63" s="22"/>
      <c r="G63" s="22"/>
      <c r="H63" s="9" t="s">
        <v>17</v>
      </c>
      <c r="I63" s="9"/>
      <c r="J63" s="61"/>
      <c r="K63" s="74">
        <v>11712296.5</v>
      </c>
      <c r="L63" s="85">
        <v>10538431.380000001</v>
      </c>
    </row>
    <row r="64" spans="1:12" x14ac:dyDescent="0.25">
      <c r="A64" s="26" t="s">
        <v>22</v>
      </c>
      <c r="B64" s="27"/>
      <c r="C64" s="27"/>
      <c r="D64" s="27"/>
      <c r="E64" s="27"/>
      <c r="F64" s="27"/>
      <c r="G64" s="28"/>
      <c r="H64" s="25" t="s">
        <v>23</v>
      </c>
      <c r="I64" s="25"/>
      <c r="J64" s="25"/>
      <c r="K64" s="74">
        <v>2250200</v>
      </c>
      <c r="L64" s="85">
        <v>1233455.5</v>
      </c>
    </row>
    <row r="65" spans="1:17" x14ac:dyDescent="0.25">
      <c r="A65" s="57" t="s">
        <v>29</v>
      </c>
      <c r="B65" s="58"/>
      <c r="C65" s="58"/>
      <c r="D65" s="58"/>
      <c r="E65" s="58"/>
      <c r="F65" s="58"/>
      <c r="G65" s="58"/>
      <c r="H65" s="58"/>
      <c r="I65" s="58"/>
      <c r="J65" s="58"/>
      <c r="K65" s="73">
        <f>K66</f>
        <v>9900400</v>
      </c>
      <c r="L65" s="69">
        <f>L66</f>
        <v>9082061.3100000005</v>
      </c>
    </row>
    <row r="66" spans="1:17" x14ac:dyDescent="0.25">
      <c r="A66" s="7" t="s">
        <v>5</v>
      </c>
      <c r="B66" s="8"/>
      <c r="C66" s="8"/>
      <c r="D66" s="8"/>
      <c r="E66" s="8"/>
      <c r="F66" s="8"/>
      <c r="G66" s="8"/>
      <c r="H66" s="9" t="s">
        <v>6</v>
      </c>
      <c r="I66" s="9"/>
      <c r="J66" s="61"/>
      <c r="K66" s="74">
        <v>9900400</v>
      </c>
      <c r="L66" s="85">
        <v>9082061.3100000005</v>
      </c>
    </row>
    <row r="67" spans="1:17" ht="32.25" customHeight="1" x14ac:dyDescent="0.25">
      <c r="A67" s="19" t="s">
        <v>30</v>
      </c>
      <c r="B67" s="20"/>
      <c r="C67" s="20"/>
      <c r="D67" s="20"/>
      <c r="E67" s="20"/>
      <c r="F67" s="20"/>
      <c r="G67" s="20"/>
      <c r="H67" s="20"/>
      <c r="I67" s="20"/>
      <c r="J67" s="20"/>
      <c r="K67" s="73">
        <f>K68+K69+K71+K70</f>
        <v>51661625.5</v>
      </c>
      <c r="L67" s="68">
        <f>L68+L69+L71+L70</f>
        <v>46667836.909999996</v>
      </c>
    </row>
    <row r="68" spans="1:17" x14ac:dyDescent="0.25">
      <c r="A68" s="21" t="s">
        <v>5</v>
      </c>
      <c r="B68" s="22"/>
      <c r="C68" s="22"/>
      <c r="D68" s="22"/>
      <c r="E68" s="22"/>
      <c r="F68" s="22"/>
      <c r="G68" s="22"/>
      <c r="H68" s="23" t="s">
        <v>6</v>
      </c>
      <c r="I68" s="23"/>
      <c r="J68" s="62"/>
      <c r="K68" s="78">
        <v>50949700</v>
      </c>
      <c r="L68" s="88">
        <v>46006611.409999996</v>
      </c>
    </row>
    <row r="69" spans="1:17" x14ac:dyDescent="0.25">
      <c r="A69" s="49" t="s">
        <v>11</v>
      </c>
      <c r="B69" s="50"/>
      <c r="C69" s="50"/>
      <c r="D69" s="50"/>
      <c r="E69" s="50"/>
      <c r="F69" s="50"/>
      <c r="G69" s="51"/>
      <c r="H69" s="52" t="s">
        <v>12</v>
      </c>
      <c r="I69" s="52"/>
      <c r="J69" s="64"/>
      <c r="K69" s="78">
        <v>482000</v>
      </c>
      <c r="L69" s="88">
        <v>481300</v>
      </c>
    </row>
    <row r="70" spans="1:17" x14ac:dyDescent="0.25">
      <c r="A70" s="29" t="s">
        <v>15</v>
      </c>
      <c r="B70" s="30"/>
      <c r="C70" s="30"/>
      <c r="D70" s="30"/>
      <c r="E70" s="30"/>
      <c r="F70" s="30"/>
      <c r="G70" s="31"/>
      <c r="H70" s="32" t="s">
        <v>16</v>
      </c>
      <c r="I70" s="32"/>
      <c r="J70" s="32"/>
      <c r="K70" s="78">
        <v>21633.5</v>
      </c>
      <c r="L70" s="88">
        <v>21633.5</v>
      </c>
      <c r="O70" s="3"/>
    </row>
    <row r="71" spans="1:17" x14ac:dyDescent="0.25">
      <c r="A71" s="33" t="s">
        <v>47</v>
      </c>
      <c r="B71" s="34"/>
      <c r="C71" s="34"/>
      <c r="D71" s="34"/>
      <c r="E71" s="34"/>
      <c r="F71" s="34"/>
      <c r="G71" s="34"/>
      <c r="H71" s="35" t="s">
        <v>17</v>
      </c>
      <c r="I71" s="35"/>
      <c r="J71" s="46"/>
      <c r="K71" s="78">
        <v>208292</v>
      </c>
      <c r="L71" s="88">
        <v>158292</v>
      </c>
    </row>
    <row r="72" spans="1:17" x14ac:dyDescent="0.25">
      <c r="A72" s="53" t="s">
        <v>40</v>
      </c>
      <c r="B72" s="54"/>
      <c r="C72" s="54"/>
      <c r="D72" s="54"/>
      <c r="E72" s="54"/>
      <c r="F72" s="54"/>
      <c r="G72" s="54"/>
      <c r="H72" s="54"/>
      <c r="I72" s="54"/>
      <c r="J72" s="54"/>
      <c r="K72" s="73">
        <f>K73</f>
        <v>1875229</v>
      </c>
      <c r="L72" s="69">
        <f>L73</f>
        <v>1855225.12</v>
      </c>
    </row>
    <row r="73" spans="1:17" ht="16.5" customHeight="1" x14ac:dyDescent="0.25">
      <c r="A73" s="21" t="s">
        <v>22</v>
      </c>
      <c r="B73" s="22"/>
      <c r="C73" s="22"/>
      <c r="D73" s="22"/>
      <c r="E73" s="22"/>
      <c r="F73" s="22"/>
      <c r="G73" s="22"/>
      <c r="H73" s="23" t="s">
        <v>23</v>
      </c>
      <c r="I73" s="23"/>
      <c r="J73" s="62"/>
      <c r="K73" s="79">
        <v>1875229</v>
      </c>
      <c r="L73" s="89">
        <v>1855225.12</v>
      </c>
    </row>
    <row r="74" spans="1:17" ht="15.75" x14ac:dyDescent="0.25">
      <c r="A74" s="39" t="s">
        <v>33</v>
      </c>
      <c r="B74" s="40"/>
      <c r="C74" s="40"/>
      <c r="D74" s="40"/>
      <c r="E74" s="40"/>
      <c r="F74" s="40"/>
      <c r="G74" s="40"/>
      <c r="H74" s="40"/>
      <c r="I74" s="40"/>
      <c r="J74" s="40"/>
      <c r="K74" s="77">
        <f>K75+K76</f>
        <v>7416500</v>
      </c>
      <c r="L74" s="67">
        <f>L75+L76</f>
        <v>4624366.66</v>
      </c>
      <c r="P74" s="2"/>
      <c r="Q74" s="2"/>
    </row>
    <row r="75" spans="1:17" ht="15.75" x14ac:dyDescent="0.25">
      <c r="A75" s="7" t="s">
        <v>11</v>
      </c>
      <c r="B75" s="8"/>
      <c r="C75" s="8"/>
      <c r="D75" s="8"/>
      <c r="E75" s="8"/>
      <c r="F75" s="8"/>
      <c r="G75" s="8"/>
      <c r="H75" s="23" t="s">
        <v>12</v>
      </c>
      <c r="I75" s="23"/>
      <c r="J75" s="62"/>
      <c r="K75" s="80">
        <v>100000</v>
      </c>
      <c r="L75" s="90">
        <v>24360.66</v>
      </c>
      <c r="P75" s="2"/>
      <c r="Q75" s="2"/>
    </row>
    <row r="76" spans="1:17" ht="16.5" thickBot="1" x14ac:dyDescent="0.3">
      <c r="A76" s="43" t="s">
        <v>13</v>
      </c>
      <c r="B76" s="44"/>
      <c r="C76" s="44"/>
      <c r="D76" s="44"/>
      <c r="E76" s="44"/>
      <c r="F76" s="44"/>
      <c r="G76" s="48"/>
      <c r="H76" s="46" t="s">
        <v>14</v>
      </c>
      <c r="I76" s="47"/>
      <c r="J76" s="47"/>
      <c r="K76" s="74">
        <v>7316500</v>
      </c>
      <c r="L76" s="85">
        <v>4600006</v>
      </c>
      <c r="P76" s="2"/>
      <c r="Q76" s="2"/>
    </row>
    <row r="77" spans="1:17" ht="15.75" thickBot="1" x14ac:dyDescent="0.3">
      <c r="A77" s="36" t="s">
        <v>38</v>
      </c>
      <c r="B77" s="37"/>
      <c r="C77" s="37"/>
      <c r="D77" s="37"/>
      <c r="E77" s="37"/>
      <c r="F77" s="37"/>
      <c r="G77" s="38"/>
      <c r="H77" s="36"/>
      <c r="I77" s="37"/>
      <c r="J77" s="37"/>
      <c r="K77" s="91">
        <f>K7+K20+K22+K26+K29+K32+K37+K45+K54+K58+K60+K65+K67+K72+K74</f>
        <v>2006627927</v>
      </c>
      <c r="L77" s="92">
        <f>L7+L20+L22+L26+L29+L32+L37+L45+L54+L58+L60+L65+L67+L72+L74</f>
        <v>1832642908.47</v>
      </c>
      <c r="M77" s="59"/>
    </row>
    <row r="81" spans="11:12" x14ac:dyDescent="0.25">
      <c r="K81" s="6"/>
      <c r="L81" s="6"/>
    </row>
  </sheetData>
  <mergeCells count="134">
    <mergeCell ref="A13:G13"/>
    <mergeCell ref="H13:J13"/>
    <mergeCell ref="A38:G38"/>
    <mergeCell ref="H38:J38"/>
    <mergeCell ref="A40:G40"/>
    <mergeCell ref="H40:J40"/>
    <mergeCell ref="A70:G70"/>
    <mergeCell ref="H70:J70"/>
    <mergeCell ref="H57:J57"/>
    <mergeCell ref="A60:J60"/>
    <mergeCell ref="A67:J67"/>
    <mergeCell ref="A58:J58"/>
    <mergeCell ref="A66:G66"/>
    <mergeCell ref="H66:J66"/>
    <mergeCell ref="A65:J65"/>
    <mergeCell ref="A63:G63"/>
    <mergeCell ref="A49:G49"/>
    <mergeCell ref="H49:J49"/>
    <mergeCell ref="A52:G52"/>
    <mergeCell ref="H52:J52"/>
    <mergeCell ref="H51:J51"/>
    <mergeCell ref="A35:G35"/>
    <mergeCell ref="A39:G39"/>
    <mergeCell ref="H39:J39"/>
    <mergeCell ref="H77:J77"/>
    <mergeCell ref="A77:G77"/>
    <mergeCell ref="A26:J26"/>
    <mergeCell ref="A29:J29"/>
    <mergeCell ref="A32:J32"/>
    <mergeCell ref="A37:J37"/>
    <mergeCell ref="A45:J45"/>
    <mergeCell ref="A54:J54"/>
    <mergeCell ref="A57:G57"/>
    <mergeCell ref="A34:G34"/>
    <mergeCell ref="A44:G44"/>
    <mergeCell ref="H44:J44"/>
    <mergeCell ref="A43:G43"/>
    <mergeCell ref="H43:J43"/>
    <mergeCell ref="H76:J76"/>
    <mergeCell ref="A76:G76"/>
    <mergeCell ref="A69:G69"/>
    <mergeCell ref="H69:J69"/>
    <mergeCell ref="A51:G51"/>
    <mergeCell ref="A42:G42"/>
    <mergeCell ref="H42:J42"/>
    <mergeCell ref="A41:G41"/>
    <mergeCell ref="H41:J41"/>
    <mergeCell ref="A72:J72"/>
    <mergeCell ref="A75:G75"/>
    <mergeCell ref="H75:J75"/>
    <mergeCell ref="H63:J63"/>
    <mergeCell ref="A59:G59"/>
    <mergeCell ref="H59:J59"/>
    <mergeCell ref="H64:J64"/>
    <mergeCell ref="A64:G64"/>
    <mergeCell ref="A62:G62"/>
    <mergeCell ref="H62:J62"/>
    <mergeCell ref="A61:G61"/>
    <mergeCell ref="H61:J61"/>
    <mergeCell ref="A71:G71"/>
    <mergeCell ref="H71:J71"/>
    <mergeCell ref="A68:G68"/>
    <mergeCell ref="H68:J68"/>
    <mergeCell ref="A46:G46"/>
    <mergeCell ref="H46:J46"/>
    <mergeCell ref="A50:G50"/>
    <mergeCell ref="H50:J50"/>
    <mergeCell ref="A47:G47"/>
    <mergeCell ref="H47:J47"/>
    <mergeCell ref="A48:G48"/>
    <mergeCell ref="H48:J48"/>
    <mergeCell ref="A74:J74"/>
    <mergeCell ref="A73:G73"/>
    <mergeCell ref="H73:J73"/>
    <mergeCell ref="A56:G56"/>
    <mergeCell ref="H56:J56"/>
    <mergeCell ref="A55:G55"/>
    <mergeCell ref="H55:J55"/>
    <mergeCell ref="A31:G31"/>
    <mergeCell ref="H31:J31"/>
    <mergeCell ref="A36:G36"/>
    <mergeCell ref="A23:G23"/>
    <mergeCell ref="H23:J23"/>
    <mergeCell ref="A33:G33"/>
    <mergeCell ref="H33:J33"/>
    <mergeCell ref="A24:G24"/>
    <mergeCell ref="H36:J36"/>
    <mergeCell ref="H34:J34"/>
    <mergeCell ref="H28:J28"/>
    <mergeCell ref="A27:G27"/>
    <mergeCell ref="H27:J27"/>
    <mergeCell ref="A30:G30"/>
    <mergeCell ref="H30:J30"/>
    <mergeCell ref="H35:J35"/>
    <mergeCell ref="A53:G53"/>
    <mergeCell ref="H53:J53"/>
    <mergeCell ref="A20:J20"/>
    <mergeCell ref="A17:G17"/>
    <mergeCell ref="H17:J17"/>
    <mergeCell ref="H24:J24"/>
    <mergeCell ref="A28:G28"/>
    <mergeCell ref="A21:G21"/>
    <mergeCell ref="H21:J21"/>
    <mergeCell ref="A22:J22"/>
    <mergeCell ref="A25:G25"/>
    <mergeCell ref="H25:J25"/>
    <mergeCell ref="A16:G16"/>
    <mergeCell ref="H16:J16"/>
    <mergeCell ref="A15:G15"/>
    <mergeCell ref="H15:J15"/>
    <mergeCell ref="A14:G14"/>
    <mergeCell ref="H14:J14"/>
    <mergeCell ref="A19:G19"/>
    <mergeCell ref="H19:J19"/>
    <mergeCell ref="A18:G18"/>
    <mergeCell ref="H18:J18"/>
    <mergeCell ref="A12:G12"/>
    <mergeCell ref="H12:J12"/>
    <mergeCell ref="A1:C1"/>
    <mergeCell ref="D1:K1"/>
    <mergeCell ref="A8:G8"/>
    <mergeCell ref="H8:J8"/>
    <mergeCell ref="A4:B4"/>
    <mergeCell ref="A11:G11"/>
    <mergeCell ref="H11:J11"/>
    <mergeCell ref="C4:D4"/>
    <mergeCell ref="A6:G6"/>
    <mergeCell ref="A2:L2"/>
    <mergeCell ref="H6:J6"/>
    <mergeCell ref="A10:G10"/>
    <mergeCell ref="H10:J10"/>
    <mergeCell ref="A9:G9"/>
    <mergeCell ref="H9:J9"/>
    <mergeCell ref="A7:J7"/>
  </mergeCells>
  <pageMargins left="0.98425196850393704" right="0.19685039370078741" top="0.35433070866141736" bottom="0.35433070866141736" header="0.31496062992125984" footer="0.31496062992125984"/>
  <pageSetup paperSize="9" scale="76" fitToHeight="2" orientation="portrait" errors="blank" r:id="rId1"/>
  <rowBreaks count="1" manualBreakCount="1">
    <brk id="57" max="11" man="1"/>
  </rowBreaks>
  <ignoredErrors>
    <ignoredError sqref="M1 A4:L5 M3 A9:J9 A20 A28:J28 A53:J53 A45 A55:J55 A54 M4:M5 A46:J46 A6:G6 I6:K6 A8:J8 A19:J19 A10:J10 A11:J11 A12:J12 A14:J14 B15:J15 A16:J16 A17:J17 A18:J18 A21:J21 A23:J23 A25:J25 A27:J27 A41:J41 B39:J39 B40:J40 A44:J44 A43:J43 A57:J57 A35:J35 B56:J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</vt:lpstr>
      <vt:lpstr>Sheet!Область_печати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Щербань Нина Викторовна</dc:creator>
  <cp:lastModifiedBy>Щербань Нина Викторовна</cp:lastModifiedBy>
  <cp:lastPrinted>2019-03-21T09:18:48Z</cp:lastPrinted>
  <dcterms:created xsi:type="dcterms:W3CDTF">2016-07-27T11:43:19Z</dcterms:created>
  <dcterms:modified xsi:type="dcterms:W3CDTF">2019-03-21T09:22:37Z</dcterms:modified>
</cp:coreProperties>
</file>