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0" windowHeight="1170" autoFilterDateGrouping="0"/>
  </bookViews>
  <sheets>
    <sheet name="Sheet" sheetId="1" r:id="rId1"/>
  </sheets>
  <definedNames>
    <definedName name="_xlnm.Print_Area" localSheetId="0">Sheet!$A$1:$L$71</definedName>
  </definedNames>
  <calcPr calcId="145621"/>
</workbook>
</file>

<file path=xl/calcChain.xml><?xml version="1.0" encoding="utf-8"?>
<calcChain xmlns="http://schemas.openxmlformats.org/spreadsheetml/2006/main">
  <c r="L50" i="1" l="1"/>
  <c r="K50" i="1"/>
  <c r="L64" i="1"/>
  <c r="K64" i="1"/>
  <c r="L57" i="1"/>
  <c r="K57" i="1"/>
  <c r="L36" i="1"/>
  <c r="K36" i="1"/>
  <c r="L31" i="1"/>
  <c r="K31" i="1"/>
  <c r="L28" i="1"/>
  <c r="K28" i="1"/>
  <c r="L21" i="1"/>
  <c r="K21" i="1"/>
  <c r="L7" i="1"/>
  <c r="K7" i="1"/>
  <c r="K19" i="1" l="1"/>
  <c r="L19" i="1"/>
  <c r="L42" i="1" l="1"/>
  <c r="K42" i="1"/>
  <c r="L68" i="1"/>
  <c r="L51" i="1"/>
  <c r="K51" i="1"/>
  <c r="K68" i="1"/>
  <c r="L62" i="1"/>
  <c r="K62" i="1"/>
  <c r="L55" i="1"/>
  <c r="K55" i="1"/>
  <c r="L25" i="1"/>
  <c r="K25" i="1"/>
  <c r="K71" i="1" l="1"/>
  <c r="L71" i="1"/>
</calcChain>
</file>

<file path=xl/sharedStrings.xml><?xml version="1.0" encoding="utf-8"?>
<sst xmlns="http://schemas.openxmlformats.org/spreadsheetml/2006/main" count="122" uniqueCount="54">
  <si>
    <t>Единицы измерения:</t>
  </si>
  <si>
    <t>Руб.</t>
  </si>
  <si>
    <t>Наименование кода</t>
  </si>
  <si>
    <t xml:space="preserve">Ассигнования_x000D_
</t>
  </si>
  <si>
    <t xml:space="preserve">Кассовые расходы_x000D_
</t>
  </si>
  <si>
    <t>ОБЩЕГОСУДАРСТВЕННЫЕ ВОПРОСЫ</t>
  </si>
  <si>
    <t>000 0100 0000000000 000 000</t>
  </si>
  <si>
    <t>НАЦИОНАЛЬНАЯ ОБОРОНА</t>
  </si>
  <si>
    <t>000 0200 0000000000 000 000</t>
  </si>
  <si>
    <t>НАЦИОНАЛЬНАЯ БЕЗОПАСНОСТЬ И ПРАВООХРАНИТЕЛЬНАЯ ДЕЯТЕЛЬНОСТЬ</t>
  </si>
  <si>
    <t>000 0300 0000000000 000 000</t>
  </si>
  <si>
    <t>НАЦИОНАЛЬНАЯ ЭКОНОМИКА</t>
  </si>
  <si>
    <t>000 0400 0000000000 000 000</t>
  </si>
  <si>
    <t>ЖИЛИЩНО-КОММУНАЛЬНОЕ ХОЗЯЙСТВО</t>
  </si>
  <si>
    <t>000 0500 0000000000 000 000</t>
  </si>
  <si>
    <t>ОБРАЗОВАНИЕ</t>
  </si>
  <si>
    <t>000 0700 0000000000 000 000</t>
  </si>
  <si>
    <t>000 0800 0000000000 000 000</t>
  </si>
  <si>
    <t>ЗДРАВООХРАНЕНИЕ</t>
  </si>
  <si>
    <t>000 0900 0000000000 000 000</t>
  </si>
  <si>
    <t>СОЦИАЛЬНАЯ ПОЛИТИКА</t>
  </si>
  <si>
    <t>000 1000 0000000000 000 000</t>
  </si>
  <si>
    <t>ФИЗИЧЕСКАЯ КУЛЬТУРА И СПОРТ</t>
  </si>
  <si>
    <t>000 1100 0000000000 000 000</t>
  </si>
  <si>
    <t>ОБСЛУЖИВАНИЕ ГОСУДАРСТВЕННОГО И МУНИЦИПАЛЬНОГО ДОЛГА</t>
  </si>
  <si>
    <t>000 1300 0000000000 000 000</t>
  </si>
  <si>
    <t>Избирательная комиссия городского округа Лыткарино</t>
  </si>
  <si>
    <t>МКУ "Единая дежурно-диспетчерская служба Лыткарино"</t>
  </si>
  <si>
    <t>МКУ "Комитет по делам культуры, молодежи, спорта и туризма города Лыткарино"</t>
  </si>
  <si>
    <t>МКУ "Комитет по торгам города Лыткарино"</t>
  </si>
  <si>
    <t>МКУ "Управление обеспечения деятельности Администрации города Лыткарино"</t>
  </si>
  <si>
    <t>Управление образования города Лыткарино Московской области</t>
  </si>
  <si>
    <t>Финансовое управление города Лыткарино</t>
  </si>
  <si>
    <t>МКУ "Ритуал-Сервис Лыткарино"</t>
  </si>
  <si>
    <t>000 0701 0000000000 000 000</t>
  </si>
  <si>
    <t>000 0702 0000000000 000 000</t>
  </si>
  <si>
    <t>000 0707 0000000000 000 000</t>
  </si>
  <si>
    <t>000 0709 0000000000 000 000</t>
  </si>
  <si>
    <t>ВСЕГО</t>
  </si>
  <si>
    <t>Код 
бюджетной классификации</t>
  </si>
  <si>
    <t>ДОШКОЛЬНОЕ ОБРАЗОВАНИЕ</t>
  </si>
  <si>
    <t>ОБЩЕЕ ОБРАЗОВАНИЕ</t>
  </si>
  <si>
    <t>ДРУГИЕ ВОПРОСЫ В ОБЛАСТИ ОБРАЗОВАНИЯ</t>
  </si>
  <si>
    <t>000 0703 0000000000 000 000</t>
  </si>
  <si>
    <t>ДОПОЛНИТЕЛЬНОЕ ОБРАЗОВАНИЕ ДЕТЕЙ</t>
  </si>
  <si>
    <t>МОЛОДЕЖНАЯ ПОЛИТИКА</t>
  </si>
  <si>
    <t>КУЛЬТУРА, КИНЕМАТОГРАФИЯ</t>
  </si>
  <si>
    <t>Администрация городского округа Лыткарино</t>
  </si>
  <si>
    <t xml:space="preserve">Совет депутатов городского округа Лыткарино </t>
  </si>
  <si>
    <t xml:space="preserve">Комитет по управлению имуществом города Лыткарино </t>
  </si>
  <si>
    <t>Контрольно-счетная палата городского округа Лыткарино Московской области</t>
  </si>
  <si>
    <t>Управление архитектуры, градостроительства и инвестиционной  политики города Лыткарино</t>
  </si>
  <si>
    <t>Управление жилищно-коммунального хозяйства и развития городской инфраструктуры города Лыткарино</t>
  </si>
  <si>
    <r>
      <t xml:space="preserve">СВЕДЕНИЯ
О РАСХОДОВАНИИ ДЕНЕЖНЫХ БЮДЖЕТНЫХ СРЕДСТВ
ЗА   1 КВАРТАЛ 2019 ГОДА.
</t>
    </r>
    <r>
      <rPr>
        <i/>
        <sz val="12"/>
        <color indexed="8"/>
        <rFont val="Times New Roman"/>
        <family val="2"/>
      </rPr>
      <t>(Администрация городского округа Лыткарино, органы Администрации, подведомственные учреждения)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</si>
</sst>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0;[Red]\-##,##0.00;0.00;@"/>
    <numFmt numFmtId="165" formatCode="#,##0.00_ ;[Red]\-#,##0.00_ ;\-&quot;  &quot;"/>
  </numFmts>
  <fonts count="22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2"/>
    </font>
    <font>
      <b/>
      <sz val="8"/>
      <name val="Arial Cyr"/>
      <charset val="204"/>
    </font>
    <font>
      <sz val="11"/>
      <color rgb="FF000000"/>
      <name val="Times New Roman"/>
      <family val="2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2"/>
    </font>
    <font>
      <b/>
      <sz val="7.5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sz val="6.95"/>
      <color rgb="FF000000"/>
      <name val="Times New Roman"/>
      <family val="2"/>
    </font>
    <font>
      <sz val="7.5"/>
      <color rgb="FF000000"/>
      <name val="Times New Roman"/>
      <family val="2"/>
    </font>
    <font>
      <b/>
      <sz val="9"/>
      <color rgb="FF000000"/>
      <name val="Times New Roman"/>
      <family val="2"/>
    </font>
    <font>
      <b/>
      <sz val="7.5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7" fillId="0" borderId="0"/>
  </cellStyleXfs>
  <cellXfs count="82">
    <xf numFmtId="0" fontId="0" fillId="0" borderId="0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49" fontId="9" fillId="0" borderId="0" xfId="0" applyNumberFormat="1" applyFont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horizontal="left"/>
    </xf>
    <xf numFmtId="165" fontId="2" fillId="0" borderId="0" xfId="0" applyNumberFormat="1" applyFont="1" applyBorder="1" applyAlignment="1">
      <alignment horizontal="right"/>
    </xf>
    <xf numFmtId="4" fontId="0" fillId="0" borderId="0" xfId="0" applyNumberFormat="1" applyFont="1" applyFill="1" applyBorder="1" applyAlignment="1" applyProtection="1"/>
    <xf numFmtId="0" fontId="5" fillId="0" borderId="28" xfId="0" applyNumberFormat="1" applyFont="1" applyBorder="1" applyAlignment="1" applyProtection="1">
      <alignment horizontal="center" vertical="center" wrapText="1"/>
    </xf>
    <xf numFmtId="4" fontId="6" fillId="2" borderId="29" xfId="0" applyNumberFormat="1" applyFont="1" applyFill="1" applyBorder="1" applyAlignment="1" applyProtection="1">
      <alignment horizontal="right" vertical="center" wrapText="1"/>
    </xf>
    <xf numFmtId="4" fontId="4" fillId="2" borderId="30" xfId="0" applyNumberFormat="1" applyFont="1" applyFill="1" applyBorder="1" applyAlignment="1" applyProtection="1">
      <alignment vertical="center" wrapText="1"/>
    </xf>
    <xf numFmtId="4" fontId="4" fillId="2" borderId="31" xfId="0" applyNumberFormat="1" applyFont="1" applyFill="1" applyBorder="1" applyAlignment="1" applyProtection="1">
      <alignment vertical="center" wrapText="1"/>
    </xf>
    <xf numFmtId="4" fontId="4" fillId="2" borderId="29" xfId="0" applyNumberFormat="1" applyFont="1" applyFill="1" applyBorder="1" applyAlignment="1" applyProtection="1">
      <alignment horizontal="right" vertical="center" wrapText="1"/>
    </xf>
    <xf numFmtId="4" fontId="6" fillId="2" borderId="32" xfId="0" applyNumberFormat="1" applyFont="1" applyFill="1" applyBorder="1" applyAlignment="1" applyProtection="1">
      <alignment vertical="center" wrapText="1"/>
    </xf>
    <xf numFmtId="164" fontId="20" fillId="0" borderId="33" xfId="0" applyNumberFormat="1" applyFont="1" applyFill="1" applyBorder="1" applyAlignment="1">
      <alignment horizontal="right" vertical="center" wrapText="1"/>
    </xf>
    <xf numFmtId="164" fontId="19" fillId="0" borderId="33" xfId="0" applyNumberFormat="1" applyFont="1" applyBorder="1" applyAlignment="1">
      <alignment horizontal="right" vertical="center" wrapText="1"/>
    </xf>
    <xf numFmtId="4" fontId="4" fillId="2" borderId="32" xfId="0" applyNumberFormat="1" applyFont="1" applyFill="1" applyBorder="1" applyAlignment="1" applyProtection="1">
      <alignment vertical="center" wrapText="1"/>
    </xf>
    <xf numFmtId="164" fontId="18" fillId="0" borderId="33" xfId="0" applyNumberFormat="1" applyFont="1" applyBorder="1" applyAlignment="1">
      <alignment horizontal="right" vertical="center" wrapText="1"/>
    </xf>
    <xf numFmtId="4" fontId="4" fillId="2" borderId="34" xfId="0" applyNumberFormat="1" applyFont="1" applyFill="1" applyBorder="1" applyAlignment="1" applyProtection="1">
      <alignment vertical="center" wrapText="1"/>
    </xf>
    <xf numFmtId="164" fontId="19" fillId="0" borderId="33" xfId="1" applyNumberFormat="1" applyFont="1" applyBorder="1" applyAlignment="1">
      <alignment horizontal="right" vertical="center" wrapText="1"/>
    </xf>
    <xf numFmtId="4" fontId="4" fillId="2" borderId="3" xfId="0" applyNumberFormat="1" applyFont="1" applyFill="1" applyBorder="1" applyAlignment="1" applyProtection="1">
      <alignment vertical="center" wrapText="1"/>
    </xf>
    <xf numFmtId="164" fontId="21" fillId="0" borderId="33" xfId="0" applyNumberFormat="1" applyFont="1" applyBorder="1" applyAlignment="1">
      <alignment horizontal="right" vertical="center" wrapText="1"/>
    </xf>
    <xf numFmtId="164" fontId="18" fillId="0" borderId="35" xfId="0" applyNumberFormat="1" applyFont="1" applyBorder="1" applyAlignment="1">
      <alignment horizontal="right" vertical="center" wrapText="1"/>
    </xf>
    <xf numFmtId="0" fontId="5" fillId="0" borderId="36" xfId="0" applyNumberFormat="1" applyFont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>
      <alignment horizontal="right" vertical="center" wrapText="1"/>
    </xf>
    <xf numFmtId="164" fontId="19" fillId="0" borderId="37" xfId="0" applyNumberFormat="1" applyFont="1" applyBorder="1" applyAlignment="1">
      <alignment horizontal="right" vertical="center" wrapText="1"/>
    </xf>
    <xf numFmtId="164" fontId="18" fillId="0" borderId="37" xfId="0" applyNumberFormat="1" applyFont="1" applyBorder="1" applyAlignment="1">
      <alignment horizontal="right" vertical="center" wrapText="1"/>
    </xf>
    <xf numFmtId="164" fontId="19" fillId="0" borderId="37" xfId="1" applyNumberFormat="1" applyFont="1" applyBorder="1" applyAlignment="1">
      <alignment horizontal="right" vertical="center" wrapText="1"/>
    </xf>
    <xf numFmtId="164" fontId="21" fillId="0" borderId="37" xfId="0" applyNumberFormat="1" applyFont="1" applyBorder="1" applyAlignment="1">
      <alignment horizontal="right" vertical="center" wrapText="1"/>
    </xf>
    <xf numFmtId="164" fontId="18" fillId="0" borderId="38" xfId="0" applyNumberFormat="1" applyFont="1" applyBorder="1" applyAlignment="1">
      <alignment horizontal="right" vertical="center" wrapText="1"/>
    </xf>
    <xf numFmtId="4" fontId="7" fillId="0" borderId="39" xfId="0" applyNumberFormat="1" applyFont="1" applyFill="1" applyBorder="1" applyAlignment="1" applyProtection="1"/>
    <xf numFmtId="4" fontId="18" fillId="0" borderId="3" xfId="0" applyNumberFormat="1" applyFont="1" applyFill="1" applyBorder="1" applyAlignment="1" applyProtection="1"/>
    <xf numFmtId="49" fontId="10" fillId="0" borderId="11" xfId="0" applyNumberFormat="1" applyFont="1" applyBorder="1" applyAlignment="1" applyProtection="1">
      <alignment horizontal="left" vertical="center" wrapText="1"/>
    </xf>
    <xf numFmtId="49" fontId="10" fillId="0" borderId="10" xfId="0" applyNumberFormat="1" applyFont="1" applyBorder="1" applyAlignment="1" applyProtection="1">
      <alignment horizontal="left" vertical="center" wrapText="1"/>
    </xf>
    <xf numFmtId="49" fontId="10" fillId="0" borderId="12" xfId="0" applyNumberFormat="1" applyFont="1" applyBorder="1" applyAlignment="1" applyProtection="1">
      <alignment horizontal="left" vertical="center" wrapText="1"/>
    </xf>
    <xf numFmtId="49" fontId="11" fillId="0" borderId="15" xfId="0" applyNumberFormat="1" applyFont="1" applyBorder="1" applyAlignment="1" applyProtection="1">
      <alignment horizontal="center" vertical="center" wrapText="1"/>
    </xf>
    <xf numFmtId="49" fontId="11" fillId="0" borderId="24" xfId="0" applyNumberFormat="1" applyFont="1" applyBorder="1" applyAlignment="1" applyProtection="1">
      <alignment horizontal="center" vertical="center" wrapText="1"/>
    </xf>
    <xf numFmtId="49" fontId="10" fillId="0" borderId="13" xfId="0" applyNumberFormat="1" applyFont="1" applyBorder="1" applyAlignment="1" applyProtection="1">
      <alignment horizontal="left" vertical="center" wrapText="1"/>
    </xf>
    <xf numFmtId="49" fontId="10" fillId="0" borderId="14" xfId="0" applyNumberFormat="1" applyFont="1" applyBorder="1" applyAlignment="1" applyProtection="1">
      <alignment horizontal="left" vertical="center" wrapText="1"/>
    </xf>
    <xf numFmtId="49" fontId="12" fillId="0" borderId="0" xfId="0" applyNumberFormat="1" applyFont="1" applyAlignment="1" applyProtection="1">
      <alignment horizontal="left" vertical="top" wrapText="1"/>
    </xf>
    <xf numFmtId="0" fontId="12" fillId="0" borderId="0" xfId="0" applyNumberFormat="1" applyFont="1" applyAlignment="1" applyProtection="1">
      <alignment horizontal="left" vertical="center" wrapText="1"/>
    </xf>
    <xf numFmtId="49" fontId="13" fillId="0" borderId="0" xfId="0" applyNumberFormat="1" applyFont="1" applyAlignment="1" applyProtection="1">
      <alignment horizontal="left" vertical="center" wrapText="1"/>
    </xf>
    <xf numFmtId="0" fontId="5" fillId="0" borderId="16" xfId="0" applyNumberFormat="1" applyFont="1" applyBorder="1" applyAlignment="1" applyProtection="1">
      <alignment horizontal="center" vertical="center" wrapText="1"/>
    </xf>
    <xf numFmtId="0" fontId="5" fillId="0" borderId="17" xfId="0" applyNumberFormat="1" applyFont="1" applyBorder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horizontal="center" vertical="top" wrapText="1"/>
    </xf>
    <xf numFmtId="0" fontId="5" fillId="0" borderId="18" xfId="0" applyNumberFormat="1" applyFont="1" applyBorder="1" applyAlignment="1" applyProtection="1">
      <alignment horizontal="center" vertical="center" wrapText="1"/>
    </xf>
    <xf numFmtId="0" fontId="5" fillId="0" borderId="27" xfId="0" applyNumberFormat="1" applyFont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left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</xf>
    <xf numFmtId="49" fontId="10" fillId="0" borderId="19" xfId="0" applyNumberFormat="1" applyFont="1" applyBorder="1" applyAlignment="1" applyProtection="1">
      <alignment horizontal="left" vertical="center" wrapText="1"/>
    </xf>
    <xf numFmtId="49" fontId="10" fillId="0" borderId="20" xfId="0" applyNumberFormat="1" applyFont="1" applyBorder="1" applyAlignment="1" applyProtection="1">
      <alignment horizontal="left" vertical="center" wrapText="1"/>
    </xf>
    <xf numFmtId="49" fontId="11" fillId="0" borderId="21" xfId="0" applyNumberFormat="1" applyFont="1" applyBorder="1" applyAlignment="1" applyProtection="1">
      <alignment horizontal="center" vertical="center" wrapText="1"/>
    </xf>
    <xf numFmtId="49" fontId="11" fillId="0" borderId="0" xfId="0" applyNumberFormat="1" applyFont="1" applyBorder="1" applyAlignment="1" applyProtection="1">
      <alignment horizontal="center" vertical="center" wrapText="1"/>
    </xf>
    <xf numFmtId="49" fontId="14" fillId="0" borderId="15" xfId="0" applyNumberFormat="1" applyFont="1" applyBorder="1" applyAlignment="1" applyProtection="1">
      <alignment horizontal="center" vertical="center" wrapText="1"/>
    </xf>
    <xf numFmtId="49" fontId="14" fillId="0" borderId="24" xfId="0" applyNumberFormat="1" applyFont="1" applyBorder="1" applyAlignment="1" applyProtection="1">
      <alignment horizontal="center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49" fontId="6" fillId="2" borderId="5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Border="1" applyAlignment="1" applyProtection="1">
      <alignment horizontal="left" vertical="center" wrapText="1"/>
    </xf>
    <xf numFmtId="49" fontId="10" fillId="0" borderId="3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49" fontId="6" fillId="2" borderId="25" xfId="0" applyNumberFormat="1" applyFont="1" applyFill="1" applyBorder="1" applyAlignment="1" applyProtection="1">
      <alignment horizontal="left" vertical="center" wrapText="1"/>
    </xf>
    <xf numFmtId="49" fontId="6" fillId="2" borderId="26" xfId="0" applyNumberFormat="1" applyFont="1" applyFill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center" vertical="center" wrapText="1"/>
    </xf>
    <xf numFmtId="49" fontId="10" fillId="0" borderId="22" xfId="0" applyNumberFormat="1" applyFont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/>
    </xf>
    <xf numFmtId="0" fontId="15" fillId="0" borderId="5" xfId="0" applyNumberFormat="1" applyFont="1" applyFill="1" applyBorder="1" applyAlignment="1" applyProtection="1">
      <alignment horizontal="left"/>
    </xf>
    <xf numFmtId="0" fontId="15" fillId="0" borderId="6" xfId="0" applyNumberFormat="1" applyFont="1" applyFill="1" applyBorder="1" applyAlignment="1" applyProtection="1">
      <alignment horizontal="left"/>
    </xf>
    <xf numFmtId="0" fontId="16" fillId="0" borderId="3" xfId="0" applyNumberFormat="1" applyFont="1" applyFill="1" applyBorder="1" applyAlignment="1" applyProtection="1">
      <alignment horizontal="center"/>
    </xf>
    <xf numFmtId="0" fontId="16" fillId="0" borderId="9" xfId="0" applyNumberFormat="1" applyFont="1" applyFill="1" applyBorder="1" applyAlignment="1" applyProtection="1">
      <alignment horizontal="center"/>
    </xf>
    <xf numFmtId="49" fontId="6" fillId="2" borderId="23" xfId="0" applyNumberFormat="1" applyFont="1" applyFill="1" applyBorder="1" applyAlignment="1" applyProtection="1">
      <alignment horizontal="left" vertical="center" wrapText="1"/>
    </xf>
    <xf numFmtId="49" fontId="6" fillId="2" borderId="24" xfId="0" applyNumberFormat="1" applyFont="1" applyFill="1" applyBorder="1" applyAlignment="1" applyProtection="1">
      <alignment horizontal="left" vertical="center" wrapText="1"/>
    </xf>
    <xf numFmtId="49" fontId="6" fillId="2" borderId="22" xfId="0" applyNumberFormat="1" applyFont="1" applyFill="1" applyBorder="1" applyAlignment="1" applyProtection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</xf>
    <xf numFmtId="164" fontId="18" fillId="0" borderId="3" xfId="0" applyNumberFormat="1" applyFont="1" applyBorder="1" applyAlignment="1">
      <alignment horizontal="right" vertical="center" wrapText="1"/>
    </xf>
    <xf numFmtId="4" fontId="4" fillId="2" borderId="40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75"/>
  <sheetViews>
    <sheetView showGridLines="0" tabSelected="1" view="pageBreakPreview" topLeftCell="A52" zoomScaleNormal="100" zoomScaleSheetLayoutView="100" workbookViewId="0">
      <selection activeCell="L51" sqref="L51"/>
    </sheetView>
  </sheetViews>
  <sheetFormatPr defaultRowHeight="15" x14ac:dyDescent="0.25"/>
  <cols>
    <col min="1" max="1" width="1" customWidth="1"/>
    <col min="2" max="2" width="13" customWidth="1"/>
    <col min="3" max="3" width="10" customWidth="1"/>
    <col min="4" max="4" width="0.5703125" customWidth="1"/>
    <col min="5" max="5" width="4.5703125" customWidth="1"/>
    <col min="6" max="6" width="2.140625" customWidth="1"/>
    <col min="7" max="7" width="13.140625" customWidth="1"/>
    <col min="8" max="8" width="2.28515625" customWidth="1"/>
    <col min="9" max="9" width="7.7109375" customWidth="1"/>
    <col min="10" max="10" width="15.42578125" customWidth="1"/>
    <col min="11" max="11" width="19" customWidth="1"/>
    <col min="12" max="12" width="19.5703125" customWidth="1"/>
    <col min="13" max="13" width="16.28515625" customWidth="1"/>
    <col min="16" max="16" width="16.42578125" customWidth="1"/>
    <col min="17" max="17" width="15.42578125" customWidth="1"/>
    <col min="19" max="19" width="12.5703125" bestFit="1" customWidth="1"/>
  </cols>
  <sheetData>
    <row r="1" spans="1:13" ht="10.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3" ht="63" customHeight="1" x14ac:dyDescent="0.25">
      <c r="A2" s="43" t="s">
        <v>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3"/>
    </row>
    <row r="3" spans="1:13" ht="0.75" hidden="1" customHeight="1" x14ac:dyDescent="0.25"/>
    <row r="4" spans="1:13" ht="20.25" customHeight="1" x14ac:dyDescent="0.25">
      <c r="A4" s="39" t="s">
        <v>0</v>
      </c>
      <c r="B4" s="39"/>
      <c r="C4" s="40" t="s">
        <v>1</v>
      </c>
      <c r="D4" s="40"/>
    </row>
    <row r="5" spans="1:13" ht="3" customHeight="1" thickBot="1" x14ac:dyDescent="0.3"/>
    <row r="6" spans="1:13" ht="28.5" customHeight="1" x14ac:dyDescent="0.25">
      <c r="A6" s="41" t="s">
        <v>2</v>
      </c>
      <c r="B6" s="42"/>
      <c r="C6" s="42"/>
      <c r="D6" s="42"/>
      <c r="E6" s="42"/>
      <c r="F6" s="42"/>
      <c r="G6" s="42"/>
      <c r="H6" s="44" t="s">
        <v>39</v>
      </c>
      <c r="I6" s="44"/>
      <c r="J6" s="45"/>
      <c r="K6" s="22" t="s">
        <v>3</v>
      </c>
      <c r="L6" s="7" t="s">
        <v>4</v>
      </c>
    </row>
    <row r="7" spans="1:13" ht="21.75" customHeight="1" x14ac:dyDescent="0.25">
      <c r="A7" s="46" t="s">
        <v>47</v>
      </c>
      <c r="B7" s="47"/>
      <c r="C7" s="47"/>
      <c r="D7" s="47"/>
      <c r="E7" s="47"/>
      <c r="F7" s="47"/>
      <c r="G7" s="47"/>
      <c r="H7" s="47"/>
      <c r="I7" s="47"/>
      <c r="J7" s="74"/>
      <c r="K7" s="12">
        <f>K8+K9+K10+K11+K12+K14+K15+K16+K17+K18+K13</f>
        <v>458174050</v>
      </c>
      <c r="L7" s="12">
        <f>L8+L9+L10+L11+L12+L14+L15+L16+L17+L18+L13</f>
        <v>106535461.04999998</v>
      </c>
    </row>
    <row r="8" spans="1:13" x14ac:dyDescent="0.25">
      <c r="A8" s="36" t="s">
        <v>5</v>
      </c>
      <c r="B8" s="37"/>
      <c r="C8" s="37"/>
      <c r="D8" s="37"/>
      <c r="E8" s="37"/>
      <c r="F8" s="37"/>
      <c r="G8" s="37"/>
      <c r="H8" s="34" t="s">
        <v>6</v>
      </c>
      <c r="I8" s="34"/>
      <c r="J8" s="35"/>
      <c r="K8" s="13">
        <v>95728800</v>
      </c>
      <c r="L8" s="23">
        <v>22134656.829999998</v>
      </c>
    </row>
    <row r="9" spans="1:13" x14ac:dyDescent="0.25">
      <c r="A9" s="36" t="s">
        <v>7</v>
      </c>
      <c r="B9" s="37"/>
      <c r="C9" s="37"/>
      <c r="D9" s="37"/>
      <c r="E9" s="37"/>
      <c r="F9" s="37"/>
      <c r="G9" s="37"/>
      <c r="H9" s="34" t="s">
        <v>8</v>
      </c>
      <c r="I9" s="34"/>
      <c r="J9" s="35"/>
      <c r="K9" s="13">
        <v>3676000</v>
      </c>
      <c r="L9" s="23">
        <v>466724.25</v>
      </c>
    </row>
    <row r="10" spans="1:13" ht="24" customHeight="1" x14ac:dyDescent="0.25">
      <c r="A10" s="36" t="s">
        <v>9</v>
      </c>
      <c r="B10" s="37"/>
      <c r="C10" s="37"/>
      <c r="D10" s="37"/>
      <c r="E10" s="37"/>
      <c r="F10" s="37"/>
      <c r="G10" s="37"/>
      <c r="H10" s="34" t="s">
        <v>10</v>
      </c>
      <c r="I10" s="34"/>
      <c r="J10" s="35"/>
      <c r="K10" s="13">
        <v>4399500</v>
      </c>
      <c r="L10" s="23">
        <v>310039.09999999998</v>
      </c>
    </row>
    <row r="11" spans="1:13" x14ac:dyDescent="0.25">
      <c r="A11" s="36" t="s">
        <v>11</v>
      </c>
      <c r="B11" s="37"/>
      <c r="C11" s="37"/>
      <c r="D11" s="37"/>
      <c r="E11" s="37"/>
      <c r="F11" s="37"/>
      <c r="G11" s="37"/>
      <c r="H11" s="34" t="s">
        <v>12</v>
      </c>
      <c r="I11" s="34"/>
      <c r="J11" s="35"/>
      <c r="K11" s="13">
        <v>49845500</v>
      </c>
      <c r="L11" s="23">
        <v>12738689.529999999</v>
      </c>
    </row>
    <row r="12" spans="1:13" x14ac:dyDescent="0.25">
      <c r="A12" s="36" t="s">
        <v>13</v>
      </c>
      <c r="B12" s="37"/>
      <c r="C12" s="37"/>
      <c r="D12" s="37"/>
      <c r="E12" s="37"/>
      <c r="F12" s="37"/>
      <c r="G12" s="37"/>
      <c r="H12" s="34" t="s">
        <v>14</v>
      </c>
      <c r="I12" s="34"/>
      <c r="J12" s="35"/>
      <c r="K12" s="13">
        <v>25952950</v>
      </c>
      <c r="L12" s="23">
        <v>10783549.119999999</v>
      </c>
    </row>
    <row r="13" spans="1:13" x14ac:dyDescent="0.25">
      <c r="A13" s="36" t="s">
        <v>15</v>
      </c>
      <c r="B13" s="37"/>
      <c r="C13" s="37"/>
      <c r="D13" s="37"/>
      <c r="E13" s="37"/>
      <c r="F13" s="37"/>
      <c r="G13" s="37"/>
      <c r="H13" s="34" t="s">
        <v>16</v>
      </c>
      <c r="I13" s="34"/>
      <c r="J13" s="35"/>
      <c r="K13" s="13">
        <v>40013700</v>
      </c>
      <c r="L13" s="23">
        <v>8866413.9299999997</v>
      </c>
    </row>
    <row r="14" spans="1:13" x14ac:dyDescent="0.25">
      <c r="A14" s="36" t="s">
        <v>46</v>
      </c>
      <c r="B14" s="37"/>
      <c r="C14" s="37"/>
      <c r="D14" s="37"/>
      <c r="E14" s="37"/>
      <c r="F14" s="37"/>
      <c r="G14" s="37"/>
      <c r="H14" s="34" t="s">
        <v>17</v>
      </c>
      <c r="I14" s="34"/>
      <c r="J14" s="35"/>
      <c r="K14" s="13">
        <v>97033300</v>
      </c>
      <c r="L14" s="23">
        <v>26157707.800000001</v>
      </c>
    </row>
    <row r="15" spans="1:13" x14ac:dyDescent="0.25">
      <c r="A15" s="36" t="s">
        <v>18</v>
      </c>
      <c r="B15" s="37"/>
      <c r="C15" s="37"/>
      <c r="D15" s="37"/>
      <c r="E15" s="37"/>
      <c r="F15" s="37"/>
      <c r="G15" s="37"/>
      <c r="H15" s="34" t="s">
        <v>19</v>
      </c>
      <c r="I15" s="34"/>
      <c r="J15" s="35"/>
      <c r="K15" s="13">
        <v>13366000</v>
      </c>
      <c r="L15" s="23">
        <v>1432241.23</v>
      </c>
    </row>
    <row r="16" spans="1:13" x14ac:dyDescent="0.25">
      <c r="A16" s="36" t="s">
        <v>20</v>
      </c>
      <c r="B16" s="37"/>
      <c r="C16" s="37"/>
      <c r="D16" s="37"/>
      <c r="E16" s="37"/>
      <c r="F16" s="37"/>
      <c r="G16" s="37"/>
      <c r="H16" s="34" t="s">
        <v>21</v>
      </c>
      <c r="I16" s="34"/>
      <c r="J16" s="35"/>
      <c r="K16" s="13">
        <v>10376500</v>
      </c>
      <c r="L16" s="23">
        <v>1705460.97</v>
      </c>
    </row>
    <row r="17" spans="1:14" x14ac:dyDescent="0.25">
      <c r="A17" s="36" t="s">
        <v>22</v>
      </c>
      <c r="B17" s="37"/>
      <c r="C17" s="37"/>
      <c r="D17" s="37"/>
      <c r="E17" s="37"/>
      <c r="F17" s="37"/>
      <c r="G17" s="37"/>
      <c r="H17" s="34" t="s">
        <v>23</v>
      </c>
      <c r="I17" s="34"/>
      <c r="J17" s="35"/>
      <c r="K17" s="13">
        <v>95781800</v>
      </c>
      <c r="L17" s="23">
        <v>17505466.579999998</v>
      </c>
    </row>
    <row r="18" spans="1:14" ht="25.5" customHeight="1" x14ac:dyDescent="0.25">
      <c r="A18" s="36" t="s">
        <v>24</v>
      </c>
      <c r="B18" s="37"/>
      <c r="C18" s="37"/>
      <c r="D18" s="37"/>
      <c r="E18" s="37"/>
      <c r="F18" s="37"/>
      <c r="G18" s="37"/>
      <c r="H18" s="34" t="s">
        <v>25</v>
      </c>
      <c r="I18" s="34"/>
      <c r="J18" s="35"/>
      <c r="K18" s="13">
        <v>22000000</v>
      </c>
      <c r="L18" s="23">
        <v>4434511.71</v>
      </c>
    </row>
    <row r="19" spans="1:14" ht="18" customHeight="1" x14ac:dyDescent="0.25">
      <c r="A19" s="46" t="s">
        <v>26</v>
      </c>
      <c r="B19" s="47"/>
      <c r="C19" s="47"/>
      <c r="D19" s="47"/>
      <c r="E19" s="47"/>
      <c r="F19" s="47"/>
      <c r="G19" s="47"/>
      <c r="H19" s="47"/>
      <c r="I19" s="47"/>
      <c r="J19" s="47"/>
      <c r="K19" s="12">
        <f>K20</f>
        <v>4352500</v>
      </c>
      <c r="L19" s="8">
        <f>L20</f>
        <v>935623.38</v>
      </c>
    </row>
    <row r="20" spans="1:14" ht="14.25" customHeight="1" x14ac:dyDescent="0.25">
      <c r="A20" s="36" t="s">
        <v>5</v>
      </c>
      <c r="B20" s="37"/>
      <c r="C20" s="37"/>
      <c r="D20" s="37"/>
      <c r="E20" s="37"/>
      <c r="F20" s="37"/>
      <c r="G20" s="37"/>
      <c r="H20" s="34" t="s">
        <v>6</v>
      </c>
      <c r="I20" s="34"/>
      <c r="J20" s="35"/>
      <c r="K20" s="14">
        <v>4352500</v>
      </c>
      <c r="L20" s="24">
        <v>935623.38</v>
      </c>
    </row>
    <row r="21" spans="1:14" ht="24.75" customHeight="1" x14ac:dyDescent="0.25">
      <c r="A21" s="46" t="s">
        <v>49</v>
      </c>
      <c r="B21" s="47"/>
      <c r="C21" s="47"/>
      <c r="D21" s="47"/>
      <c r="E21" s="47"/>
      <c r="F21" s="47"/>
      <c r="G21" s="47"/>
      <c r="H21" s="47"/>
      <c r="I21" s="47"/>
      <c r="J21" s="47"/>
      <c r="K21" s="15">
        <f>K22+K24+K23</f>
        <v>42473100</v>
      </c>
      <c r="L21" s="15">
        <f>L22+L24+L23</f>
        <v>3995072.3400000003</v>
      </c>
    </row>
    <row r="22" spans="1:14" ht="12" customHeight="1" x14ac:dyDescent="0.25">
      <c r="A22" s="36" t="s">
        <v>5</v>
      </c>
      <c r="B22" s="37"/>
      <c r="C22" s="37"/>
      <c r="D22" s="37"/>
      <c r="E22" s="37"/>
      <c r="F22" s="37"/>
      <c r="G22" s="37"/>
      <c r="H22" s="34" t="s">
        <v>6</v>
      </c>
      <c r="I22" s="34"/>
      <c r="J22" s="35"/>
      <c r="K22" s="16">
        <v>19601400</v>
      </c>
      <c r="L22" s="25">
        <v>3833834.7</v>
      </c>
    </row>
    <row r="23" spans="1:14" ht="12" customHeight="1" x14ac:dyDescent="0.25">
      <c r="A23" s="36" t="s">
        <v>11</v>
      </c>
      <c r="B23" s="37"/>
      <c r="C23" s="37"/>
      <c r="D23" s="37"/>
      <c r="E23" s="37"/>
      <c r="F23" s="37"/>
      <c r="G23" s="37"/>
      <c r="H23" s="34" t="s">
        <v>12</v>
      </c>
      <c r="I23" s="34"/>
      <c r="J23" s="35"/>
      <c r="K23" s="16">
        <v>160000</v>
      </c>
      <c r="L23" s="25">
        <v>0</v>
      </c>
    </row>
    <row r="24" spans="1:14" ht="18" customHeight="1" x14ac:dyDescent="0.25">
      <c r="A24" s="36" t="s">
        <v>20</v>
      </c>
      <c r="B24" s="37"/>
      <c r="C24" s="37"/>
      <c r="D24" s="37"/>
      <c r="E24" s="37"/>
      <c r="F24" s="37"/>
      <c r="G24" s="37"/>
      <c r="H24" s="34" t="s">
        <v>21</v>
      </c>
      <c r="I24" s="34"/>
      <c r="J24" s="35"/>
      <c r="K24" s="16">
        <v>22711700</v>
      </c>
      <c r="L24" s="25">
        <v>161237.64000000001</v>
      </c>
      <c r="N24" s="1"/>
    </row>
    <row r="25" spans="1:14" ht="28.5" customHeight="1" x14ac:dyDescent="0.25">
      <c r="A25" s="46" t="s">
        <v>50</v>
      </c>
      <c r="B25" s="47"/>
      <c r="C25" s="47"/>
      <c r="D25" s="47"/>
      <c r="E25" s="47"/>
      <c r="F25" s="47"/>
      <c r="G25" s="47"/>
      <c r="H25" s="47"/>
      <c r="I25" s="47"/>
      <c r="J25" s="47"/>
      <c r="K25" s="15">
        <f>K26+K27</f>
        <v>6977700</v>
      </c>
      <c r="L25" s="9">
        <f>L26+L27</f>
        <v>1415768.5799999998</v>
      </c>
    </row>
    <row r="26" spans="1:14" ht="16.5" customHeight="1" x14ac:dyDescent="0.25">
      <c r="A26" s="36" t="s">
        <v>5</v>
      </c>
      <c r="B26" s="37"/>
      <c r="C26" s="37"/>
      <c r="D26" s="37"/>
      <c r="E26" s="37"/>
      <c r="F26" s="37"/>
      <c r="G26" s="37"/>
      <c r="H26" s="34" t="s">
        <v>6</v>
      </c>
      <c r="I26" s="34"/>
      <c r="J26" s="35"/>
      <c r="K26" s="16">
        <v>6849300</v>
      </c>
      <c r="L26" s="25">
        <v>1381805.15</v>
      </c>
    </row>
    <row r="27" spans="1:14" ht="20.25" customHeight="1" x14ac:dyDescent="0.25">
      <c r="A27" s="36" t="s">
        <v>20</v>
      </c>
      <c r="B27" s="37"/>
      <c r="C27" s="37"/>
      <c r="D27" s="37"/>
      <c r="E27" s="37"/>
      <c r="F27" s="37"/>
      <c r="G27" s="37"/>
      <c r="H27" s="34" t="s">
        <v>21</v>
      </c>
      <c r="I27" s="34"/>
      <c r="J27" s="35"/>
      <c r="K27" s="16">
        <v>128400</v>
      </c>
      <c r="L27" s="25">
        <v>33963.43</v>
      </c>
    </row>
    <row r="28" spans="1:14" ht="19.5" customHeight="1" x14ac:dyDescent="0.25">
      <c r="A28" s="46" t="s">
        <v>48</v>
      </c>
      <c r="B28" s="47"/>
      <c r="C28" s="47"/>
      <c r="D28" s="47"/>
      <c r="E28" s="47"/>
      <c r="F28" s="47"/>
      <c r="G28" s="47"/>
      <c r="H28" s="47"/>
      <c r="I28" s="47"/>
      <c r="J28" s="47"/>
      <c r="K28" s="15">
        <f>K29+K30</f>
        <v>10896900</v>
      </c>
      <c r="L28" s="15">
        <f>L29+L30</f>
        <v>2447416.1800000002</v>
      </c>
    </row>
    <row r="29" spans="1:14" x14ac:dyDescent="0.25">
      <c r="A29" s="36" t="s">
        <v>5</v>
      </c>
      <c r="B29" s="37"/>
      <c r="C29" s="37"/>
      <c r="D29" s="37"/>
      <c r="E29" s="37"/>
      <c r="F29" s="37"/>
      <c r="G29" s="37"/>
      <c r="H29" s="34" t="s">
        <v>6</v>
      </c>
      <c r="I29" s="34"/>
      <c r="J29" s="35"/>
      <c r="K29" s="16">
        <v>10704900</v>
      </c>
      <c r="L29" s="25">
        <v>2399780.37</v>
      </c>
    </row>
    <row r="30" spans="1:14" x14ac:dyDescent="0.25">
      <c r="A30" s="48" t="s">
        <v>20</v>
      </c>
      <c r="B30" s="49"/>
      <c r="C30" s="49"/>
      <c r="D30" s="49"/>
      <c r="E30" s="49"/>
      <c r="F30" s="49"/>
      <c r="G30" s="49"/>
      <c r="H30" s="50" t="s">
        <v>21</v>
      </c>
      <c r="I30" s="50"/>
      <c r="J30" s="51"/>
      <c r="K30" s="16">
        <v>192000</v>
      </c>
      <c r="L30" s="25">
        <v>47635.81</v>
      </c>
    </row>
    <row r="31" spans="1:14" ht="29.25" customHeight="1" x14ac:dyDescent="0.25">
      <c r="A31" s="54" t="s">
        <v>51</v>
      </c>
      <c r="B31" s="55"/>
      <c r="C31" s="55"/>
      <c r="D31" s="55"/>
      <c r="E31" s="55"/>
      <c r="F31" s="55"/>
      <c r="G31" s="55"/>
      <c r="H31" s="55"/>
      <c r="I31" s="55"/>
      <c r="J31" s="55"/>
      <c r="K31" s="15">
        <f>K32+K33+K34+K35</f>
        <v>13097100</v>
      </c>
      <c r="L31" s="15">
        <f>L32+L33+L34+L35</f>
        <v>5132136.0500000007</v>
      </c>
    </row>
    <row r="32" spans="1:14" ht="13.5" customHeight="1" x14ac:dyDescent="0.25">
      <c r="A32" s="31" t="s">
        <v>11</v>
      </c>
      <c r="B32" s="32"/>
      <c r="C32" s="32"/>
      <c r="D32" s="32"/>
      <c r="E32" s="32"/>
      <c r="F32" s="32"/>
      <c r="G32" s="33"/>
      <c r="H32" s="34" t="s">
        <v>12</v>
      </c>
      <c r="I32" s="34"/>
      <c r="J32" s="35"/>
      <c r="K32" s="16">
        <v>336000</v>
      </c>
      <c r="L32" s="25">
        <v>0</v>
      </c>
    </row>
    <row r="33" spans="1:17" ht="13.5" customHeight="1" x14ac:dyDescent="0.25">
      <c r="A33" s="36" t="s">
        <v>13</v>
      </c>
      <c r="B33" s="37"/>
      <c r="C33" s="37"/>
      <c r="D33" s="37"/>
      <c r="E33" s="37"/>
      <c r="F33" s="37"/>
      <c r="G33" s="37"/>
      <c r="H33" s="34" t="s">
        <v>14</v>
      </c>
      <c r="I33" s="34"/>
      <c r="J33" s="35"/>
      <c r="K33" s="16">
        <v>12521100</v>
      </c>
      <c r="L33" s="25">
        <v>5121487.7300000004</v>
      </c>
    </row>
    <row r="34" spans="1:17" ht="13.5" customHeight="1" x14ac:dyDescent="0.25">
      <c r="A34" s="36" t="s">
        <v>15</v>
      </c>
      <c r="B34" s="37"/>
      <c r="C34" s="37"/>
      <c r="D34" s="37"/>
      <c r="E34" s="37"/>
      <c r="F34" s="37"/>
      <c r="G34" s="37"/>
      <c r="H34" s="34" t="s">
        <v>16</v>
      </c>
      <c r="I34" s="34"/>
      <c r="J34" s="35"/>
      <c r="K34" s="16">
        <v>200000</v>
      </c>
      <c r="L34" s="25">
        <v>0</v>
      </c>
    </row>
    <row r="35" spans="1:17" ht="13.5" customHeight="1" x14ac:dyDescent="0.25">
      <c r="A35" s="36" t="s">
        <v>20</v>
      </c>
      <c r="B35" s="37"/>
      <c r="C35" s="37"/>
      <c r="D35" s="37"/>
      <c r="E35" s="37"/>
      <c r="F35" s="37"/>
      <c r="G35" s="37"/>
      <c r="H35" s="34" t="s">
        <v>21</v>
      </c>
      <c r="I35" s="34"/>
      <c r="J35" s="35"/>
      <c r="K35" s="16">
        <v>40000</v>
      </c>
      <c r="L35" s="25">
        <v>10648.32</v>
      </c>
    </row>
    <row r="36" spans="1:17" ht="36.75" customHeight="1" x14ac:dyDescent="0.25">
      <c r="A36" s="63" t="s">
        <v>52</v>
      </c>
      <c r="B36" s="64"/>
      <c r="C36" s="64"/>
      <c r="D36" s="64"/>
      <c r="E36" s="64"/>
      <c r="F36" s="64"/>
      <c r="G36" s="64"/>
      <c r="H36" s="64"/>
      <c r="I36" s="64"/>
      <c r="J36" s="64"/>
      <c r="K36" s="17">
        <f>K38+K39+K40+K41+K37</f>
        <v>2342848270</v>
      </c>
      <c r="L36" s="17">
        <f>L38+L39+L40+L41+L37</f>
        <v>20559916.93</v>
      </c>
    </row>
    <row r="37" spans="1:17" x14ac:dyDescent="0.25">
      <c r="A37" s="56" t="s">
        <v>5</v>
      </c>
      <c r="B37" s="57"/>
      <c r="C37" s="57"/>
      <c r="D37" s="57"/>
      <c r="E37" s="57"/>
      <c r="F37" s="57"/>
      <c r="G37" s="57"/>
      <c r="H37" s="58" t="s">
        <v>6</v>
      </c>
      <c r="I37" s="58"/>
      <c r="J37" s="59"/>
      <c r="K37" s="13">
        <v>10104400</v>
      </c>
      <c r="L37" s="23">
        <v>500000</v>
      </c>
    </row>
    <row r="38" spans="1:17" x14ac:dyDescent="0.25">
      <c r="A38" s="36" t="s">
        <v>11</v>
      </c>
      <c r="B38" s="37"/>
      <c r="C38" s="37"/>
      <c r="D38" s="37"/>
      <c r="E38" s="37"/>
      <c r="F38" s="37"/>
      <c r="G38" s="37"/>
      <c r="H38" s="34" t="s">
        <v>12</v>
      </c>
      <c r="I38" s="34"/>
      <c r="J38" s="35"/>
      <c r="K38" s="13">
        <v>32953600</v>
      </c>
      <c r="L38" s="23">
        <v>475269.03</v>
      </c>
    </row>
    <row r="39" spans="1:17" x14ac:dyDescent="0.25">
      <c r="A39" s="36" t="s">
        <v>13</v>
      </c>
      <c r="B39" s="37"/>
      <c r="C39" s="37"/>
      <c r="D39" s="37"/>
      <c r="E39" s="37"/>
      <c r="F39" s="37"/>
      <c r="G39" s="37"/>
      <c r="H39" s="34" t="s">
        <v>14</v>
      </c>
      <c r="I39" s="34"/>
      <c r="J39" s="35"/>
      <c r="K39" s="13">
        <v>2067212270</v>
      </c>
      <c r="L39" s="23">
        <v>14611695.800000001</v>
      </c>
    </row>
    <row r="40" spans="1:17" x14ac:dyDescent="0.25">
      <c r="A40" s="36" t="s">
        <v>15</v>
      </c>
      <c r="B40" s="37"/>
      <c r="C40" s="37"/>
      <c r="D40" s="37"/>
      <c r="E40" s="37"/>
      <c r="F40" s="37"/>
      <c r="G40" s="37"/>
      <c r="H40" s="34" t="s">
        <v>16</v>
      </c>
      <c r="I40" s="34"/>
      <c r="J40" s="35"/>
      <c r="K40" s="13">
        <v>193047000</v>
      </c>
      <c r="L40" s="23">
        <v>0</v>
      </c>
    </row>
    <row r="41" spans="1:17" x14ac:dyDescent="0.25">
      <c r="A41" s="36" t="s">
        <v>20</v>
      </c>
      <c r="B41" s="37"/>
      <c r="C41" s="37"/>
      <c r="D41" s="37"/>
      <c r="E41" s="37"/>
      <c r="F41" s="37"/>
      <c r="G41" s="37"/>
      <c r="H41" s="34" t="s">
        <v>21</v>
      </c>
      <c r="I41" s="34"/>
      <c r="J41" s="35"/>
      <c r="K41" s="13">
        <v>39531000</v>
      </c>
      <c r="L41" s="23">
        <v>4972952.0999999996</v>
      </c>
      <c r="Q41" s="4"/>
    </row>
    <row r="42" spans="1:17" ht="15.75" customHeight="1" x14ac:dyDescent="0.25">
      <c r="A42" s="46" t="s">
        <v>31</v>
      </c>
      <c r="B42" s="47"/>
      <c r="C42" s="47"/>
      <c r="D42" s="47"/>
      <c r="E42" s="47"/>
      <c r="F42" s="47"/>
      <c r="G42" s="47"/>
      <c r="H42" s="47"/>
      <c r="I42" s="47"/>
      <c r="J42" s="47"/>
      <c r="K42" s="15">
        <f>K43+K44+K45+K47+K48+K50+K46+K49</f>
        <v>1023749200</v>
      </c>
      <c r="L42" s="10">
        <f>L43+L44+L45+L47+L48+L50+L46+L49</f>
        <v>187386026.36000001</v>
      </c>
    </row>
    <row r="43" spans="1:17" ht="18" customHeight="1" x14ac:dyDescent="0.25">
      <c r="A43" s="36" t="s">
        <v>11</v>
      </c>
      <c r="B43" s="37"/>
      <c r="C43" s="37"/>
      <c r="D43" s="37"/>
      <c r="E43" s="37"/>
      <c r="F43" s="37"/>
      <c r="G43" s="37"/>
      <c r="H43" s="34" t="s">
        <v>12</v>
      </c>
      <c r="I43" s="34"/>
      <c r="J43" s="35"/>
      <c r="K43" s="18">
        <v>1078500</v>
      </c>
      <c r="L43" s="26">
        <v>0</v>
      </c>
    </row>
    <row r="44" spans="1:17" ht="13.5" customHeight="1" x14ac:dyDescent="0.25">
      <c r="A44" s="36" t="s">
        <v>40</v>
      </c>
      <c r="B44" s="37"/>
      <c r="C44" s="37"/>
      <c r="D44" s="37"/>
      <c r="E44" s="37"/>
      <c r="F44" s="37"/>
      <c r="G44" s="37"/>
      <c r="H44" s="52" t="s">
        <v>34</v>
      </c>
      <c r="I44" s="52"/>
      <c r="J44" s="53"/>
      <c r="K44" s="18">
        <v>436815000</v>
      </c>
      <c r="L44" s="26">
        <v>76924875.060000002</v>
      </c>
    </row>
    <row r="45" spans="1:17" ht="13.5" customHeight="1" x14ac:dyDescent="0.25">
      <c r="A45" s="36" t="s">
        <v>41</v>
      </c>
      <c r="B45" s="37"/>
      <c r="C45" s="37"/>
      <c r="D45" s="37"/>
      <c r="E45" s="37"/>
      <c r="F45" s="37"/>
      <c r="G45" s="37"/>
      <c r="H45" s="52" t="s">
        <v>35</v>
      </c>
      <c r="I45" s="52"/>
      <c r="J45" s="53"/>
      <c r="K45" s="18">
        <v>469308300</v>
      </c>
      <c r="L45" s="26">
        <v>81376136.349999994</v>
      </c>
    </row>
    <row r="46" spans="1:17" ht="13.5" customHeight="1" x14ac:dyDescent="0.25">
      <c r="A46" s="31" t="s">
        <v>44</v>
      </c>
      <c r="B46" s="32"/>
      <c r="C46" s="32"/>
      <c r="D46" s="32"/>
      <c r="E46" s="32"/>
      <c r="F46" s="32"/>
      <c r="G46" s="33"/>
      <c r="H46" s="52" t="s">
        <v>43</v>
      </c>
      <c r="I46" s="52"/>
      <c r="J46" s="53"/>
      <c r="K46" s="18">
        <v>58458600</v>
      </c>
      <c r="L46" s="26">
        <v>16829083.02</v>
      </c>
    </row>
    <row r="47" spans="1:17" ht="17.25" customHeight="1" x14ac:dyDescent="0.25">
      <c r="A47" s="36" t="s">
        <v>45</v>
      </c>
      <c r="B47" s="37"/>
      <c r="C47" s="37"/>
      <c r="D47" s="37"/>
      <c r="E47" s="37"/>
      <c r="F47" s="37"/>
      <c r="G47" s="37"/>
      <c r="H47" s="52" t="s">
        <v>36</v>
      </c>
      <c r="I47" s="52"/>
      <c r="J47" s="53"/>
      <c r="K47" s="18">
        <v>490000</v>
      </c>
      <c r="L47" s="26">
        <v>0</v>
      </c>
    </row>
    <row r="48" spans="1:17" ht="17.25" customHeight="1" x14ac:dyDescent="0.25">
      <c r="A48" s="36" t="s">
        <v>42</v>
      </c>
      <c r="B48" s="37"/>
      <c r="C48" s="37"/>
      <c r="D48" s="37"/>
      <c r="E48" s="37"/>
      <c r="F48" s="37"/>
      <c r="G48" s="37"/>
      <c r="H48" s="52" t="s">
        <v>37</v>
      </c>
      <c r="I48" s="52"/>
      <c r="J48" s="53"/>
      <c r="K48" s="18">
        <v>34411400</v>
      </c>
      <c r="L48" s="26">
        <v>7861198.2400000002</v>
      </c>
    </row>
    <row r="49" spans="1:12" ht="17.25" customHeight="1" x14ac:dyDescent="0.25">
      <c r="A49" s="36" t="s">
        <v>46</v>
      </c>
      <c r="B49" s="37"/>
      <c r="C49" s="37"/>
      <c r="D49" s="37"/>
      <c r="E49" s="37"/>
      <c r="F49" s="37"/>
      <c r="G49" s="37"/>
      <c r="H49" s="34" t="s">
        <v>17</v>
      </c>
      <c r="I49" s="34"/>
      <c r="J49" s="35"/>
      <c r="K49" s="18">
        <v>402000</v>
      </c>
      <c r="L49" s="26">
        <v>402000</v>
      </c>
    </row>
    <row r="50" spans="1:12" ht="18" customHeight="1" x14ac:dyDescent="0.25">
      <c r="A50" s="36" t="s">
        <v>20</v>
      </c>
      <c r="B50" s="37"/>
      <c r="C50" s="37"/>
      <c r="D50" s="37"/>
      <c r="E50" s="37"/>
      <c r="F50" s="37"/>
      <c r="G50" s="37"/>
      <c r="H50" s="34" t="s">
        <v>21</v>
      </c>
      <c r="I50" s="34"/>
      <c r="J50" s="35"/>
      <c r="K50" s="16">
        <f>22032000+753400</f>
        <v>22785400</v>
      </c>
      <c r="L50" s="25">
        <f>3801036.78+191696.91</f>
        <v>3992733.69</v>
      </c>
    </row>
    <row r="51" spans="1:12" ht="15" customHeight="1" x14ac:dyDescent="0.25">
      <c r="A51" s="46" t="s">
        <v>32</v>
      </c>
      <c r="B51" s="47"/>
      <c r="C51" s="47"/>
      <c r="D51" s="47"/>
      <c r="E51" s="47"/>
      <c r="F51" s="47"/>
      <c r="G51" s="47"/>
      <c r="H51" s="47"/>
      <c r="I51" s="47"/>
      <c r="J51" s="47"/>
      <c r="K51" s="15">
        <f>K52+K53+K54</f>
        <v>18090900</v>
      </c>
      <c r="L51" s="10">
        <f>L52+L53+L54</f>
        <v>3762698.52</v>
      </c>
    </row>
    <row r="52" spans="1:12" ht="14.25" customHeight="1" x14ac:dyDescent="0.25">
      <c r="A52" s="36" t="s">
        <v>5</v>
      </c>
      <c r="B52" s="37"/>
      <c r="C52" s="37"/>
      <c r="D52" s="37"/>
      <c r="E52" s="37"/>
      <c r="F52" s="37"/>
      <c r="G52" s="37"/>
      <c r="H52" s="34" t="s">
        <v>6</v>
      </c>
      <c r="I52" s="34"/>
      <c r="J52" s="35"/>
      <c r="K52" s="16">
        <v>15207600</v>
      </c>
      <c r="L52" s="25">
        <v>3697944.39</v>
      </c>
    </row>
    <row r="53" spans="1:12" ht="10.5" customHeight="1" x14ac:dyDescent="0.25">
      <c r="A53" s="36" t="s">
        <v>11</v>
      </c>
      <c r="B53" s="37"/>
      <c r="C53" s="37"/>
      <c r="D53" s="37"/>
      <c r="E53" s="37"/>
      <c r="F53" s="37"/>
      <c r="G53" s="37"/>
      <c r="H53" s="34" t="s">
        <v>12</v>
      </c>
      <c r="I53" s="34"/>
      <c r="J53" s="35"/>
      <c r="K53" s="16">
        <v>2213000</v>
      </c>
      <c r="L53" s="25">
        <v>0</v>
      </c>
    </row>
    <row r="54" spans="1:12" ht="15" customHeight="1" x14ac:dyDescent="0.25">
      <c r="A54" s="36" t="s">
        <v>20</v>
      </c>
      <c r="B54" s="37"/>
      <c r="C54" s="37"/>
      <c r="D54" s="37"/>
      <c r="E54" s="37"/>
      <c r="F54" s="37"/>
      <c r="G54" s="37"/>
      <c r="H54" s="34" t="s">
        <v>21</v>
      </c>
      <c r="I54" s="34"/>
      <c r="J54" s="35"/>
      <c r="K54" s="16">
        <v>670300</v>
      </c>
      <c r="L54" s="25">
        <v>64754.13</v>
      </c>
    </row>
    <row r="55" spans="1:12" ht="27.75" customHeight="1" x14ac:dyDescent="0.25">
      <c r="A55" s="75" t="s">
        <v>27</v>
      </c>
      <c r="B55" s="76"/>
      <c r="C55" s="76"/>
      <c r="D55" s="76"/>
      <c r="E55" s="76"/>
      <c r="F55" s="76"/>
      <c r="G55" s="76"/>
      <c r="H55" s="76"/>
      <c r="I55" s="76"/>
      <c r="J55" s="77"/>
      <c r="K55" s="15">
        <f>K56</f>
        <v>27799800</v>
      </c>
      <c r="L55" s="11">
        <f>L56</f>
        <v>4462414.2</v>
      </c>
    </row>
    <row r="56" spans="1:12" ht="32.25" customHeight="1" x14ac:dyDescent="0.25">
      <c r="A56" s="48" t="s">
        <v>9</v>
      </c>
      <c r="B56" s="49"/>
      <c r="C56" s="49"/>
      <c r="D56" s="49"/>
      <c r="E56" s="49"/>
      <c r="F56" s="49"/>
      <c r="G56" s="49"/>
      <c r="H56" s="50" t="s">
        <v>10</v>
      </c>
      <c r="I56" s="50"/>
      <c r="J56" s="51"/>
      <c r="K56" s="16">
        <v>27799800</v>
      </c>
      <c r="L56" s="25">
        <v>4462414.2</v>
      </c>
    </row>
    <row r="57" spans="1:12" ht="32.25" customHeight="1" x14ac:dyDescent="0.25">
      <c r="A57" s="54" t="s">
        <v>28</v>
      </c>
      <c r="B57" s="55"/>
      <c r="C57" s="55"/>
      <c r="D57" s="55"/>
      <c r="E57" s="55"/>
      <c r="F57" s="55"/>
      <c r="G57" s="55"/>
      <c r="H57" s="55"/>
      <c r="I57" s="55"/>
      <c r="J57" s="55"/>
      <c r="K57" s="19">
        <f>K61+K59+K58+K60</f>
        <v>15420200</v>
      </c>
      <c r="L57" s="19">
        <f>L61+L59+L58+L60</f>
        <v>3066825.81</v>
      </c>
    </row>
    <row r="58" spans="1:12" x14ac:dyDescent="0.25">
      <c r="A58" s="57" t="s">
        <v>11</v>
      </c>
      <c r="B58" s="57"/>
      <c r="C58" s="57"/>
      <c r="D58" s="57"/>
      <c r="E58" s="57"/>
      <c r="F58" s="57"/>
      <c r="G58" s="57"/>
      <c r="H58" s="58" t="s">
        <v>12</v>
      </c>
      <c r="I58" s="58"/>
      <c r="J58" s="58"/>
      <c r="K58" s="78">
        <v>225000</v>
      </c>
      <c r="L58" s="78">
        <v>0</v>
      </c>
    </row>
    <row r="59" spans="1:12" x14ac:dyDescent="0.25">
      <c r="A59" s="80" t="s">
        <v>15</v>
      </c>
      <c r="B59" s="80"/>
      <c r="C59" s="80"/>
      <c r="D59" s="80"/>
      <c r="E59" s="80"/>
      <c r="F59" s="80"/>
      <c r="G59" s="80"/>
      <c r="H59" s="81" t="s">
        <v>16</v>
      </c>
      <c r="I59" s="81"/>
      <c r="J59" s="81"/>
      <c r="K59" s="78">
        <v>1000000</v>
      </c>
      <c r="L59" s="78">
        <v>0</v>
      </c>
    </row>
    <row r="60" spans="1:12" x14ac:dyDescent="0.25">
      <c r="A60" s="57" t="s">
        <v>46</v>
      </c>
      <c r="B60" s="57"/>
      <c r="C60" s="57"/>
      <c r="D60" s="57"/>
      <c r="E60" s="57"/>
      <c r="F60" s="57"/>
      <c r="G60" s="57"/>
      <c r="H60" s="58" t="s">
        <v>17</v>
      </c>
      <c r="I60" s="58"/>
      <c r="J60" s="58"/>
      <c r="K60" s="78">
        <v>11195200</v>
      </c>
      <c r="L60" s="78">
        <v>2641825.81</v>
      </c>
    </row>
    <row r="61" spans="1:12" x14ac:dyDescent="0.25">
      <c r="A61" s="57" t="s">
        <v>22</v>
      </c>
      <c r="B61" s="57"/>
      <c r="C61" s="57"/>
      <c r="D61" s="57"/>
      <c r="E61" s="57"/>
      <c r="F61" s="57"/>
      <c r="G61" s="57"/>
      <c r="H61" s="58" t="s">
        <v>23</v>
      </c>
      <c r="I61" s="58"/>
      <c r="J61" s="58"/>
      <c r="K61" s="30">
        <v>3000000</v>
      </c>
      <c r="L61" s="30">
        <v>425000</v>
      </c>
    </row>
    <row r="62" spans="1:12" x14ac:dyDescent="0.25">
      <c r="A62" s="72" t="s">
        <v>29</v>
      </c>
      <c r="B62" s="73"/>
      <c r="C62" s="73"/>
      <c r="D62" s="73"/>
      <c r="E62" s="73"/>
      <c r="F62" s="73"/>
      <c r="G62" s="73"/>
      <c r="H62" s="73"/>
      <c r="I62" s="73"/>
      <c r="J62" s="73"/>
      <c r="K62" s="79">
        <f>K63</f>
        <v>10106800</v>
      </c>
      <c r="L62" s="11">
        <f>L63</f>
        <v>2244003.4700000002</v>
      </c>
    </row>
    <row r="63" spans="1:12" x14ac:dyDescent="0.25">
      <c r="A63" s="36" t="s">
        <v>5</v>
      </c>
      <c r="B63" s="37"/>
      <c r="C63" s="37"/>
      <c r="D63" s="37"/>
      <c r="E63" s="37"/>
      <c r="F63" s="37"/>
      <c r="G63" s="37"/>
      <c r="H63" s="34" t="s">
        <v>6</v>
      </c>
      <c r="I63" s="34"/>
      <c r="J63" s="35"/>
      <c r="K63" s="16">
        <v>10106800</v>
      </c>
      <c r="L63" s="25">
        <v>2244003.4700000002</v>
      </c>
    </row>
    <row r="64" spans="1:12" ht="32.25" customHeight="1" x14ac:dyDescent="0.25">
      <c r="A64" s="46" t="s">
        <v>30</v>
      </c>
      <c r="B64" s="47"/>
      <c r="C64" s="47"/>
      <c r="D64" s="47"/>
      <c r="E64" s="47"/>
      <c r="F64" s="47"/>
      <c r="G64" s="47"/>
      <c r="H64" s="47"/>
      <c r="I64" s="47"/>
      <c r="J64" s="47"/>
      <c r="K64" s="15">
        <f>K65+K66+K67</f>
        <v>48638000</v>
      </c>
      <c r="L64" s="15">
        <f>L65+L66+L67</f>
        <v>12060004.300000001</v>
      </c>
    </row>
    <row r="65" spans="1:17" x14ac:dyDescent="0.25">
      <c r="A65" s="48" t="s">
        <v>5</v>
      </c>
      <c r="B65" s="49"/>
      <c r="C65" s="49"/>
      <c r="D65" s="49"/>
      <c r="E65" s="49"/>
      <c r="F65" s="49"/>
      <c r="G65" s="49"/>
      <c r="H65" s="50" t="s">
        <v>6</v>
      </c>
      <c r="I65" s="50"/>
      <c r="J65" s="51"/>
      <c r="K65" s="20">
        <v>47490600</v>
      </c>
      <c r="L65" s="27">
        <v>11922409.300000001</v>
      </c>
    </row>
    <row r="66" spans="1:17" x14ac:dyDescent="0.25">
      <c r="A66" s="67" t="s">
        <v>11</v>
      </c>
      <c r="B66" s="68"/>
      <c r="C66" s="68"/>
      <c r="D66" s="68"/>
      <c r="E66" s="68"/>
      <c r="F66" s="68"/>
      <c r="G66" s="69"/>
      <c r="H66" s="70" t="s">
        <v>12</v>
      </c>
      <c r="I66" s="70"/>
      <c r="J66" s="71"/>
      <c r="K66" s="20">
        <v>730000</v>
      </c>
      <c r="L66" s="27">
        <v>0</v>
      </c>
    </row>
    <row r="67" spans="1:17" x14ac:dyDescent="0.25">
      <c r="A67" s="56" t="s">
        <v>46</v>
      </c>
      <c r="B67" s="57"/>
      <c r="C67" s="57"/>
      <c r="D67" s="57"/>
      <c r="E67" s="57"/>
      <c r="F67" s="57"/>
      <c r="G67" s="57"/>
      <c r="H67" s="58" t="s">
        <v>17</v>
      </c>
      <c r="I67" s="58"/>
      <c r="J67" s="59"/>
      <c r="K67" s="20">
        <v>417400</v>
      </c>
      <c r="L67" s="27">
        <v>137595</v>
      </c>
    </row>
    <row r="68" spans="1:17" ht="15.75" x14ac:dyDescent="0.25">
      <c r="A68" s="54" t="s">
        <v>33</v>
      </c>
      <c r="B68" s="55"/>
      <c r="C68" s="55"/>
      <c r="D68" s="55"/>
      <c r="E68" s="55"/>
      <c r="F68" s="55"/>
      <c r="G68" s="55"/>
      <c r="H68" s="55"/>
      <c r="I68" s="55"/>
      <c r="J68" s="55"/>
      <c r="K68" s="19">
        <f>K69+K70</f>
        <v>10793200</v>
      </c>
      <c r="L68" s="9">
        <f>L69+L70</f>
        <v>3099067.34</v>
      </c>
      <c r="P68" s="2"/>
      <c r="Q68" s="2"/>
    </row>
    <row r="69" spans="1:17" ht="15.75" x14ac:dyDescent="0.25">
      <c r="A69" s="36" t="s">
        <v>11</v>
      </c>
      <c r="B69" s="37"/>
      <c r="C69" s="37"/>
      <c r="D69" s="37"/>
      <c r="E69" s="37"/>
      <c r="F69" s="37"/>
      <c r="G69" s="37"/>
      <c r="H69" s="50" t="s">
        <v>12</v>
      </c>
      <c r="I69" s="50"/>
      <c r="J69" s="51"/>
      <c r="K69" s="21">
        <v>214600</v>
      </c>
      <c r="L69" s="28">
        <v>64522.559999999998</v>
      </c>
      <c r="P69" s="2"/>
      <c r="Q69" s="2"/>
    </row>
    <row r="70" spans="1:17" ht="16.5" thickBot="1" x14ac:dyDescent="0.3">
      <c r="A70" s="31" t="s">
        <v>13</v>
      </c>
      <c r="B70" s="32"/>
      <c r="C70" s="32"/>
      <c r="D70" s="32"/>
      <c r="E70" s="32"/>
      <c r="F70" s="32"/>
      <c r="G70" s="66"/>
      <c r="H70" s="59" t="s">
        <v>14</v>
      </c>
      <c r="I70" s="65"/>
      <c r="J70" s="65"/>
      <c r="K70" s="16">
        <v>10578600</v>
      </c>
      <c r="L70" s="25">
        <v>3034544.78</v>
      </c>
      <c r="P70" s="2"/>
      <c r="Q70" s="2"/>
    </row>
    <row r="71" spans="1:17" ht="15.75" thickBot="1" x14ac:dyDescent="0.3">
      <c r="A71" s="60" t="s">
        <v>38</v>
      </c>
      <c r="B71" s="61"/>
      <c r="C71" s="61"/>
      <c r="D71" s="61"/>
      <c r="E71" s="61"/>
      <c r="F71" s="61"/>
      <c r="G71" s="62"/>
      <c r="H71" s="60"/>
      <c r="I71" s="61"/>
      <c r="J71" s="61"/>
      <c r="K71" s="29">
        <f>K7+K19+K21+K25+K28+K31+K36+K42+K51+K55+K57+K62+K64+K68</f>
        <v>4033417720</v>
      </c>
      <c r="L71" s="29">
        <f>L7+L19+L21+L25+L28+L31+L36+L42+L51+L55+L57+L62+L64+L68</f>
        <v>357102434.50999999</v>
      </c>
      <c r="M71" s="6"/>
    </row>
    <row r="73" spans="1:17" x14ac:dyDescent="0.25">
      <c r="L73" s="6"/>
    </row>
    <row r="75" spans="1:17" x14ac:dyDescent="0.25">
      <c r="K75" s="5"/>
      <c r="L75" s="5"/>
    </row>
  </sheetData>
  <mergeCells count="123">
    <mergeCell ref="A37:G37"/>
    <mergeCell ref="H37:J37"/>
    <mergeCell ref="A39:G39"/>
    <mergeCell ref="H39:J39"/>
    <mergeCell ref="H54:J54"/>
    <mergeCell ref="A57:J57"/>
    <mergeCell ref="A64:J64"/>
    <mergeCell ref="A55:J55"/>
    <mergeCell ref="A63:G63"/>
    <mergeCell ref="H63:J63"/>
    <mergeCell ref="A62:J62"/>
    <mergeCell ref="A61:G61"/>
    <mergeCell ref="A46:G46"/>
    <mergeCell ref="H46:J46"/>
    <mergeCell ref="A49:G49"/>
    <mergeCell ref="H49:J49"/>
    <mergeCell ref="H48:J48"/>
    <mergeCell ref="A34:G34"/>
    <mergeCell ref="A38:G38"/>
    <mergeCell ref="H38:J38"/>
    <mergeCell ref="H71:J71"/>
    <mergeCell ref="A71:G71"/>
    <mergeCell ref="A25:J25"/>
    <mergeCell ref="A28:J28"/>
    <mergeCell ref="A31:J31"/>
    <mergeCell ref="A36:J36"/>
    <mergeCell ref="A42:J42"/>
    <mergeCell ref="A51:J51"/>
    <mergeCell ref="A54:G54"/>
    <mergeCell ref="A32:G32"/>
    <mergeCell ref="A41:G41"/>
    <mergeCell ref="H41:J41"/>
    <mergeCell ref="H70:J70"/>
    <mergeCell ref="A70:G70"/>
    <mergeCell ref="A66:G66"/>
    <mergeCell ref="H66:J66"/>
    <mergeCell ref="A48:G48"/>
    <mergeCell ref="A40:G40"/>
    <mergeCell ref="H40:J40"/>
    <mergeCell ref="A60:G60"/>
    <mergeCell ref="H60:J60"/>
    <mergeCell ref="A69:G69"/>
    <mergeCell ref="H69:J69"/>
    <mergeCell ref="H61:J61"/>
    <mergeCell ref="A56:G56"/>
    <mergeCell ref="H56:J56"/>
    <mergeCell ref="A59:G59"/>
    <mergeCell ref="H59:J59"/>
    <mergeCell ref="A58:G58"/>
    <mergeCell ref="H58:J58"/>
    <mergeCell ref="A67:G67"/>
    <mergeCell ref="H67:J67"/>
    <mergeCell ref="A65:G65"/>
    <mergeCell ref="H65:J65"/>
    <mergeCell ref="A43:G43"/>
    <mergeCell ref="H43:J43"/>
    <mergeCell ref="A47:G47"/>
    <mergeCell ref="H47:J47"/>
    <mergeCell ref="A44:G44"/>
    <mergeCell ref="H44:J44"/>
    <mergeCell ref="A45:G45"/>
    <mergeCell ref="H45:J45"/>
    <mergeCell ref="A68:J68"/>
    <mergeCell ref="A53:G53"/>
    <mergeCell ref="H53:J53"/>
    <mergeCell ref="A52:G52"/>
    <mergeCell ref="H52:J52"/>
    <mergeCell ref="A50:G50"/>
    <mergeCell ref="H50:J50"/>
    <mergeCell ref="A30:G30"/>
    <mergeCell ref="H30:J30"/>
    <mergeCell ref="A35:G35"/>
    <mergeCell ref="A22:G22"/>
    <mergeCell ref="H22:J22"/>
    <mergeCell ref="H35:J35"/>
    <mergeCell ref="H32:J32"/>
    <mergeCell ref="H27:J27"/>
    <mergeCell ref="A26:G26"/>
    <mergeCell ref="H26:J26"/>
    <mergeCell ref="A29:G29"/>
    <mergeCell ref="H29:J29"/>
    <mergeCell ref="H34:J34"/>
    <mergeCell ref="H33:J33"/>
    <mergeCell ref="A33:G33"/>
    <mergeCell ref="A27:G27"/>
    <mergeCell ref="A20:G20"/>
    <mergeCell ref="H20:J20"/>
    <mergeCell ref="A21:J21"/>
    <mergeCell ref="A24:G24"/>
    <mergeCell ref="H24:J24"/>
    <mergeCell ref="A23:G23"/>
    <mergeCell ref="H23:J23"/>
    <mergeCell ref="A14:G14"/>
    <mergeCell ref="H14:J14"/>
    <mergeCell ref="A13:G13"/>
    <mergeCell ref="H13:J13"/>
    <mergeCell ref="A18:G18"/>
    <mergeCell ref="H18:J18"/>
    <mergeCell ref="A17:G17"/>
    <mergeCell ref="H17:J17"/>
    <mergeCell ref="A19:J19"/>
    <mergeCell ref="A16:G16"/>
    <mergeCell ref="H16:J16"/>
    <mergeCell ref="A12:G12"/>
    <mergeCell ref="H12:J12"/>
    <mergeCell ref="A1:C1"/>
    <mergeCell ref="D1:K1"/>
    <mergeCell ref="A8:G8"/>
    <mergeCell ref="H8:J8"/>
    <mergeCell ref="A4:B4"/>
    <mergeCell ref="A11:G11"/>
    <mergeCell ref="H11:J11"/>
    <mergeCell ref="C4:D4"/>
    <mergeCell ref="A6:G6"/>
    <mergeCell ref="A2:L2"/>
    <mergeCell ref="H6:J6"/>
    <mergeCell ref="A10:G10"/>
    <mergeCell ref="H10:J10"/>
    <mergeCell ref="A9:G9"/>
    <mergeCell ref="H9:J9"/>
    <mergeCell ref="A7:J7"/>
    <mergeCell ref="A15:G15"/>
    <mergeCell ref="H15:J15"/>
  </mergeCells>
  <pageMargins left="0.98425196850393704" right="0.19685039370078741" top="0.35433070866141736" bottom="0.35433070866141736" header="0.31496062992125984" footer="0.31496062992125984"/>
  <pageSetup paperSize="9" scale="76" fitToHeight="2" orientation="portrait" errors="blank" r:id="rId1"/>
  <rowBreaks count="1" manualBreakCount="1">
    <brk id="54" max="11" man="1"/>
  </rowBreaks>
  <ignoredErrors>
    <ignoredError sqref="M1 A4:L5 M3 A9:J9 A19 A27:J27 A50:J50 A42 A52:J52 A51 M4:M5 A43:J43 A6:G6 I6:K6 A8:J8 A18:J18 A10:J10 A11:J11 A12:J12 A13:J13 B14:J14 A15:J15 A16:J16 A17:J17 A20:J20 A22:J22 A24:J24 A26:J26 A40:J40 B38:J38 B39:J39 A41:J41 A54:J54 B53:J53 I34:J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</vt:lpstr>
      <vt:lpstr>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Щербань Нина Викторовна</dc:creator>
  <cp:lastModifiedBy>Щербань Нина Викторовна</cp:lastModifiedBy>
  <cp:lastPrinted>2019-07-16T13:07:58Z</cp:lastPrinted>
  <dcterms:created xsi:type="dcterms:W3CDTF">2016-07-27T11:43:19Z</dcterms:created>
  <dcterms:modified xsi:type="dcterms:W3CDTF">2019-07-16T14:19:13Z</dcterms:modified>
</cp:coreProperties>
</file>